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year2003" sheetId="1" r:id="rId1"/>
  </sheets>
  <definedNames>
    <definedName name="_xlnm.Print_Area" localSheetId="0">'year2003'!$C$9:$P$755</definedName>
    <definedName name="_xlnm.Print_Titles" localSheetId="0">'year2003'!$3:$8</definedName>
  </definedNames>
  <calcPr fullCalcOnLoad="1"/>
</workbook>
</file>

<file path=xl/sharedStrings.xml><?xml version="1.0" encoding="utf-8"?>
<sst xmlns="http://schemas.openxmlformats.org/spreadsheetml/2006/main" count="1836" uniqueCount="1243">
  <si>
    <t>SEC_CODE</t>
  </si>
  <si>
    <t>COM_CODE</t>
  </si>
  <si>
    <t>YEAR</t>
  </si>
  <si>
    <t>COM_NAME</t>
  </si>
  <si>
    <t>I40</t>
  </si>
  <si>
    <t>I41</t>
  </si>
  <si>
    <t>I42</t>
  </si>
  <si>
    <t>I43</t>
  </si>
  <si>
    <t>I46</t>
  </si>
  <si>
    <t>FIN_EXP</t>
  </si>
  <si>
    <t>I38</t>
  </si>
  <si>
    <t>TAX</t>
  </si>
  <si>
    <t>I39</t>
  </si>
  <si>
    <t>I50</t>
  </si>
  <si>
    <t>I51</t>
  </si>
  <si>
    <t>04</t>
  </si>
  <si>
    <t>DWDL</t>
  </si>
  <si>
    <t>Dawood Leasing Limited</t>
  </si>
  <si>
    <t>21</t>
  </si>
  <si>
    <t>CSAP</t>
  </si>
  <si>
    <t>Crescent Steel &amp; Allied Products</t>
  </si>
  <si>
    <t>22</t>
  </si>
  <si>
    <t>HCAR</t>
  </si>
  <si>
    <t>Honda Atlas Cars Pakistan Limited</t>
  </si>
  <si>
    <t>03</t>
  </si>
  <si>
    <t>FTSM</t>
  </si>
  <si>
    <t>Tri - Star Modaraba 1st</t>
  </si>
  <si>
    <t>18</t>
  </si>
  <si>
    <t>KOHE</t>
  </si>
  <si>
    <t>Kohinoor Energy</t>
  </si>
  <si>
    <t>SELP</t>
  </si>
  <si>
    <t>Southern Electric</t>
  </si>
  <si>
    <t>19</t>
  </si>
  <si>
    <t>PSOC</t>
  </si>
  <si>
    <t>Pakistan State Oil Company Limited</t>
  </si>
  <si>
    <t>26</t>
  </si>
  <si>
    <t>WCCL</t>
  </si>
  <si>
    <t>WorldCALL Communication Ltd.</t>
  </si>
  <si>
    <t>INIL</t>
  </si>
  <si>
    <t>International Industries Limited</t>
  </si>
  <si>
    <t>SHEL</t>
  </si>
  <si>
    <t>Shell Pakistan Limited</t>
  </si>
  <si>
    <t>30</t>
  </si>
  <si>
    <t>CEPB</t>
  </si>
  <si>
    <t>Century Paper &amp; Board Mills Limited</t>
  </si>
  <si>
    <t>14</t>
  </si>
  <si>
    <t>HWQS</t>
  </si>
  <si>
    <t>Haseeb Waqas Sugar Mills Limited</t>
  </si>
  <si>
    <t>SGLL</t>
  </si>
  <si>
    <t>Shell Gas LPG (Pakistan) Ltd.</t>
  </si>
  <si>
    <t>24</t>
  </si>
  <si>
    <t>PCAL</t>
  </si>
  <si>
    <t>Pakistan Cables Limited</t>
  </si>
  <si>
    <t>17</t>
  </si>
  <si>
    <t>ATRL</t>
  </si>
  <si>
    <t>Attock Refinery Limited</t>
  </si>
  <si>
    <t>13</t>
  </si>
  <si>
    <t>THALJ</t>
  </si>
  <si>
    <t>INDU</t>
  </si>
  <si>
    <t>Indus Motor Company Limited</t>
  </si>
  <si>
    <t>MATJ</t>
  </si>
  <si>
    <t>Modaraba Al - Tijarha</t>
  </si>
  <si>
    <t>LATM</t>
  </si>
  <si>
    <t>Latif Jute Mills Limited</t>
  </si>
  <si>
    <t>33</t>
  </si>
  <si>
    <t>ZLFI</t>
  </si>
  <si>
    <t>Zulfeqar Industries Limited</t>
  </si>
  <si>
    <t>16</t>
  </si>
  <si>
    <t>LAKST</t>
  </si>
  <si>
    <t>Lakson Tobacco Limited</t>
  </si>
  <si>
    <t>NRL</t>
  </si>
  <si>
    <t>National Refinery Limited</t>
  </si>
  <si>
    <t>02</t>
  </si>
  <si>
    <t>GASF</t>
  </si>
  <si>
    <t>Golden Arrow **</t>
  </si>
  <si>
    <t>20</t>
  </si>
  <si>
    <t>MARI</t>
  </si>
  <si>
    <t>Mari Gas Company Limited</t>
  </si>
  <si>
    <t>PRL</t>
  </si>
  <si>
    <t>Pakistan Refinery Limited</t>
  </si>
  <si>
    <t>PAKO</t>
  </si>
  <si>
    <t>Pakistan Oilfields Limited</t>
  </si>
  <si>
    <t>CPSL</t>
  </si>
  <si>
    <t>Cherat Papersack Limited</t>
  </si>
  <si>
    <t>28</t>
  </si>
  <si>
    <t>FEROZ</t>
  </si>
  <si>
    <t>Ferozesons Labortaries Limited</t>
  </si>
  <si>
    <t>08</t>
  </si>
  <si>
    <t>SHTM</t>
  </si>
  <si>
    <t>Shahpur Textile Mills Limited</t>
  </si>
  <si>
    <t>HUBC</t>
  </si>
  <si>
    <t>Hub Power Company</t>
  </si>
  <si>
    <t>15</t>
  </si>
  <si>
    <t>DGKC</t>
  </si>
  <si>
    <t>D. G. Khan Cement Company Limited</t>
  </si>
  <si>
    <t>SUHJ</t>
  </si>
  <si>
    <t>Suhail Jute Mills Limited</t>
  </si>
  <si>
    <t>PICL</t>
  </si>
  <si>
    <t>Pakistan Industrial &amp; Commercial Leasing</t>
  </si>
  <si>
    <t>SIEM</t>
  </si>
  <si>
    <t>Siemens Pakistan Engineering Corp. Ltd.</t>
  </si>
  <si>
    <t>11</t>
  </si>
  <si>
    <t>LPRW</t>
  </si>
  <si>
    <t>Lawrencepur Woollen &amp; Textile</t>
  </si>
  <si>
    <t>PPFL</t>
  </si>
  <si>
    <t>Pakistan Premier Fund Limited</t>
  </si>
  <si>
    <t>29</t>
  </si>
  <si>
    <t>ICL</t>
  </si>
  <si>
    <t>Ittehad Chemicals Limited</t>
  </si>
  <si>
    <t>12</t>
  </si>
  <si>
    <t>DILON</t>
  </si>
  <si>
    <t>Dilon Limited</t>
  </si>
  <si>
    <t>ICPX</t>
  </si>
  <si>
    <t>10th. I. C. P Mutual Fund Limited</t>
  </si>
  <si>
    <t>ICPXI</t>
  </si>
  <si>
    <t>11th. I. C. P Mutual Fund Limited</t>
  </si>
  <si>
    <t>ICPXII</t>
  </si>
  <si>
    <t>12th. I. C. P Mutual Fund Limited</t>
  </si>
  <si>
    <t>ICPXIII</t>
  </si>
  <si>
    <t>13th. I. C. P Mutual Fund Limited</t>
  </si>
  <si>
    <t>ICPXIV</t>
  </si>
  <si>
    <t>14th. I. C. P Mutual Fund Limited</t>
  </si>
  <si>
    <t>ICPXVI</t>
  </si>
  <si>
    <t>16th. I. C. P Mutual Fund Limited</t>
  </si>
  <si>
    <t>ICPXVII</t>
  </si>
  <si>
    <t>17th. I. C. P Mutual Fund Limited</t>
  </si>
  <si>
    <t>ICPXVIII</t>
  </si>
  <si>
    <t>18th. I. C. P Mutual Fund Limited</t>
  </si>
  <si>
    <t>ICPXIX</t>
  </si>
  <si>
    <t>19th. I. C. P Mutual Fund Limited</t>
  </si>
  <si>
    <t>ICPXX</t>
  </si>
  <si>
    <t>20th. I. C. P Mutual Fund Limited</t>
  </si>
  <si>
    <t>ICPXXI</t>
  </si>
  <si>
    <t>21st. I. C. P Mutual Fund Limited</t>
  </si>
  <si>
    <t>ICPXXII</t>
  </si>
  <si>
    <t>22nd. I. C. P Mutual Fund Limited</t>
  </si>
  <si>
    <t>ICPXXIII</t>
  </si>
  <si>
    <t>23rd. I. C. P Mutual Fund Limited</t>
  </si>
  <si>
    <t>ICPXXIV</t>
  </si>
  <si>
    <t>24th. I. C. P Mutual Fund Limited</t>
  </si>
  <si>
    <t>ICPXXV</t>
  </si>
  <si>
    <t>25th. I. C. P Mutual Fund Limited</t>
  </si>
  <si>
    <t>ICPI</t>
  </si>
  <si>
    <t>1st.  I. C. P Mutual Fund Limited</t>
  </si>
  <si>
    <t>ICPII</t>
  </si>
  <si>
    <t>2nd.  I. C. P Mutual Fund Limited</t>
  </si>
  <si>
    <t>ICPIII</t>
  </si>
  <si>
    <t>3rd.  I. C. P Mutual Fund Limited</t>
  </si>
  <si>
    <t>ICPIV</t>
  </si>
  <si>
    <t>4th.  I. C. P Mutual Fund Limited</t>
  </si>
  <si>
    <t>ICPV</t>
  </si>
  <si>
    <t>5th.  I. C. P Mutual Fund Limited</t>
  </si>
  <si>
    <t>ICPVI</t>
  </si>
  <si>
    <t>6th.  I. C. P Mutual Fund Limited</t>
  </si>
  <si>
    <t>ICPVII</t>
  </si>
  <si>
    <t>7th.  I. C. P Mutual Fund Limited</t>
  </si>
  <si>
    <t>ICPVIII</t>
  </si>
  <si>
    <t>8th.  I. C. P Mutual Fund Limited</t>
  </si>
  <si>
    <t>ICPIX</t>
  </si>
  <si>
    <t>9th.  I. C. P Mutual Fund Limited</t>
  </si>
  <si>
    <t>SEMF</t>
  </si>
  <si>
    <t>ICP S. E. M. F</t>
  </si>
  <si>
    <t>AMMF</t>
  </si>
  <si>
    <t>AL - Meezan Mutal Fund</t>
  </si>
  <si>
    <t>ASFL</t>
  </si>
  <si>
    <t>Asian Stock Fund Limited</t>
  </si>
  <si>
    <t>BSBF</t>
  </si>
  <si>
    <t>BSJS Balance Fund Limited</t>
  </si>
  <si>
    <t>05</t>
  </si>
  <si>
    <t>FCSC</t>
  </si>
  <si>
    <t>First Capital Securities Corp. Limited</t>
  </si>
  <si>
    <t>INMF</t>
  </si>
  <si>
    <t>Investec Mutual Fund Limited</t>
  </si>
  <si>
    <t>PUDF</t>
  </si>
  <si>
    <t>Prudential Stock Funds Limited</t>
  </si>
  <si>
    <t>TRSF</t>
  </si>
  <si>
    <t>Tri - Star Mutul Fund Limited</t>
  </si>
  <si>
    <t>FANM</t>
  </si>
  <si>
    <t>Al - Noor Modaraba</t>
  </si>
  <si>
    <t>AZLM</t>
  </si>
  <si>
    <t>Al - Zamin Modaraba</t>
  </si>
  <si>
    <t>FABM</t>
  </si>
  <si>
    <t>Allied Bank Modaraba</t>
  </si>
  <si>
    <t>BFMOD</t>
  </si>
  <si>
    <t>B. F. Modaraba</t>
  </si>
  <si>
    <t>BRRI</t>
  </si>
  <si>
    <t>BRR International Modaraba</t>
  </si>
  <si>
    <t>FCONM</t>
  </si>
  <si>
    <t>Constellation Modaraba</t>
  </si>
  <si>
    <t>FECM</t>
  </si>
  <si>
    <t>Elite Capital Modaraba</t>
  </si>
  <si>
    <t>FEM</t>
  </si>
  <si>
    <t>Equity Modaraba</t>
  </si>
  <si>
    <t>FINM</t>
  </si>
  <si>
    <t>Financial Link Modaraba</t>
  </si>
  <si>
    <t>FFLM</t>
  </si>
  <si>
    <t>First Fidelity Leasing Modaraba</t>
  </si>
  <si>
    <t>FGLM</t>
  </si>
  <si>
    <t>General Leasing Modaraba</t>
  </si>
  <si>
    <t>FGRM</t>
  </si>
  <si>
    <t>Grindlays Modaraba</t>
  </si>
  <si>
    <t>GMOD</t>
  </si>
  <si>
    <t>Guardian Modaraba</t>
  </si>
  <si>
    <t>FHBM</t>
  </si>
  <si>
    <t>H. B. L. Modaraba</t>
  </si>
  <si>
    <t>FHAM</t>
  </si>
  <si>
    <t>Habib Modaraba **</t>
  </si>
  <si>
    <t>FHJM</t>
  </si>
  <si>
    <t>Hajveri Modaraba</t>
  </si>
  <si>
    <t>IBLM</t>
  </si>
  <si>
    <t>IBL Modaraba 1st</t>
  </si>
  <si>
    <t>FIMM</t>
  </si>
  <si>
    <t>Imrooz Modaraba 1st</t>
  </si>
  <si>
    <t>INDM</t>
  </si>
  <si>
    <t>Industrial Capital Modaraba</t>
  </si>
  <si>
    <t>FIFM</t>
  </si>
  <si>
    <t>Interfund Modaraba</t>
  </si>
  <si>
    <t>FISM</t>
  </si>
  <si>
    <t>Islamic Modaraba</t>
  </si>
  <si>
    <t>LTVM</t>
  </si>
  <si>
    <t>L. T. V. Modaraba **</t>
  </si>
  <si>
    <t>FMHM</t>
  </si>
  <si>
    <t>Mehran Modaraba</t>
  </si>
  <si>
    <t>MODAM</t>
  </si>
  <si>
    <t>Modaraba Al - Mali</t>
  </si>
  <si>
    <t>PAKMI</t>
  </si>
  <si>
    <t>Pak Modaraba</t>
  </si>
  <si>
    <t>FPRM</t>
  </si>
  <si>
    <t>Paramount Modaraba 1st</t>
  </si>
  <si>
    <t>PMI</t>
  </si>
  <si>
    <t>Prudential Modaraba 1st</t>
  </si>
  <si>
    <t>FPJM</t>
  </si>
  <si>
    <t>Punjab Modaraba</t>
  </si>
  <si>
    <t>STSM</t>
  </si>
  <si>
    <t>Tri - Star Modaraba 2nd</t>
  </si>
  <si>
    <t>TRSM</t>
  </si>
  <si>
    <t>Trust Modaraba</t>
  </si>
  <si>
    <t>FUDLM</t>
  </si>
  <si>
    <t>U. D. L. Modaraba</t>
  </si>
  <si>
    <t>UNIM</t>
  </si>
  <si>
    <t>Unicap Modaraba</t>
  </si>
  <si>
    <t>UNTM</t>
  </si>
  <si>
    <t>Unity Modaraba</t>
  </si>
  <si>
    <t>ALCL</t>
  </si>
  <si>
    <t>Asian Leasing Corporation</t>
  </si>
  <si>
    <t>ASKL</t>
  </si>
  <si>
    <t>Askari Leasing Limited</t>
  </si>
  <si>
    <t>CPAL</t>
  </si>
  <si>
    <t>Capital Assets Leasing Limited</t>
  </si>
  <si>
    <t>CLC</t>
  </si>
  <si>
    <t>Crescent Leasing Limited</t>
  </si>
  <si>
    <t>ENGL</t>
  </si>
  <si>
    <t>English Leasing Limited</t>
  </si>
  <si>
    <t>FLCL</t>
  </si>
  <si>
    <t>First Leasing Corporation</t>
  </si>
  <si>
    <t>GRYL</t>
  </si>
  <si>
    <t>Grays Leasing</t>
  </si>
  <si>
    <t>IMRL</t>
  </si>
  <si>
    <t>Ibrahim Leasing Limited</t>
  </si>
  <si>
    <t>IALC</t>
  </si>
  <si>
    <t>Inter Asia Leasing Limited</t>
  </si>
  <si>
    <t>IMLC</t>
  </si>
  <si>
    <t>International Multi Leasing</t>
  </si>
  <si>
    <t>KASL</t>
  </si>
  <si>
    <t>KASB Leasing Limited</t>
  </si>
  <si>
    <t>LESP</t>
  </si>
  <si>
    <t>Lease Pak Limited</t>
  </si>
  <si>
    <t>NALC</t>
  </si>
  <si>
    <t>National Assets Leasing</t>
  </si>
  <si>
    <t>NLRL</t>
  </si>
  <si>
    <t>Natover Lease &amp; Refinance Limited</t>
  </si>
  <si>
    <t>NLCL</t>
  </si>
  <si>
    <t>Network Leasing Limited</t>
  </si>
  <si>
    <t>OLPL</t>
  </si>
  <si>
    <t>Orix Leasing Pakistan Limited</t>
  </si>
  <si>
    <t>PLCL</t>
  </si>
  <si>
    <t>Pacific Leasing Limited</t>
  </si>
  <si>
    <t>PGLC</t>
  </si>
  <si>
    <t>Pak Gulf Leasing</t>
  </si>
  <si>
    <t>PLL</t>
  </si>
  <si>
    <t>Paramount Leasing Limited</t>
  </si>
  <si>
    <t>SPLC</t>
  </si>
  <si>
    <t>Saudi Pak Leasing Limited</t>
  </si>
  <si>
    <t>SLCL</t>
  </si>
  <si>
    <t>Security Leasing Limited</t>
  </si>
  <si>
    <t>SIGL</t>
  </si>
  <si>
    <t>Sigma Leasing</t>
  </si>
  <si>
    <t>TRSL</t>
  </si>
  <si>
    <t>Trust Leasing Limited</t>
  </si>
  <si>
    <t>ULL</t>
  </si>
  <si>
    <t>Union Leasing Limited</t>
  </si>
  <si>
    <t>AMSL</t>
  </si>
  <si>
    <t>Al - Mal Securities Limited</t>
  </si>
  <si>
    <t>AHSL</t>
  </si>
  <si>
    <t>Arif Habib Securities Limited.</t>
  </si>
  <si>
    <t>AIBL</t>
  </si>
  <si>
    <t>Assets Investment Bank Limited</t>
  </si>
  <si>
    <t>ATLSB</t>
  </si>
  <si>
    <t>Atlas Investment Bank Limited</t>
  </si>
  <si>
    <t>ESBL</t>
  </si>
  <si>
    <t>Escorts Investmen Bank Limited</t>
  </si>
  <si>
    <t>FIIB</t>
  </si>
  <si>
    <t>ITSL</t>
  </si>
  <si>
    <t>Investec Securities Limited</t>
  </si>
  <si>
    <t>JOVC</t>
  </si>
  <si>
    <t>Javed Omer Vohra &amp; Company Limited</t>
  </si>
  <si>
    <t>JSCL</t>
  </si>
  <si>
    <t>Jahangir Siddiqui &amp; Co. Ltd.</t>
  </si>
  <si>
    <t>JSIB</t>
  </si>
  <si>
    <t>Jahangir Siddiqui Inv. Bank Ltd.</t>
  </si>
  <si>
    <t>OIBL</t>
  </si>
  <si>
    <t>Orix Investment Bank Limited</t>
  </si>
  <si>
    <t>PVCL</t>
  </si>
  <si>
    <t>Pak Venture Capital Limited</t>
  </si>
  <si>
    <t>PDGH</t>
  </si>
  <si>
    <t>Prudential Discount &amp; G House</t>
  </si>
  <si>
    <t>PRIB</t>
  </si>
  <si>
    <t>Prudential Investment Bank</t>
  </si>
  <si>
    <t>TSBL</t>
  </si>
  <si>
    <t>Trust Securities &amp; Brokerage</t>
  </si>
  <si>
    <t>10</t>
  </si>
  <si>
    <t>NISM</t>
  </si>
  <si>
    <t>Nishat Mills Limited</t>
  </si>
  <si>
    <t>09</t>
  </si>
  <si>
    <t>ASHT</t>
  </si>
  <si>
    <t>Ashfaq Textile Mills Limited</t>
  </si>
  <si>
    <t>NAKI</t>
  </si>
  <si>
    <t>Nakshbandi Industries Limited</t>
  </si>
  <si>
    <t>PRWM</t>
  </si>
  <si>
    <t>Prosperity Weaving Mills Limited</t>
  </si>
  <si>
    <t>SMTM</t>
  </si>
  <si>
    <t>Samin Textile Mills Limited</t>
  </si>
  <si>
    <t>AHTM</t>
  </si>
  <si>
    <t>Ahmed Hassan Textile Mills Limited</t>
  </si>
  <si>
    <t>ADMM</t>
  </si>
  <si>
    <t>Artistic Denim Mills Limited</t>
  </si>
  <si>
    <t>ARUJ</t>
  </si>
  <si>
    <t>Aruj Garment Mills Limited</t>
  </si>
  <si>
    <t>CARF</t>
  </si>
  <si>
    <t>Caravan Fabrics</t>
  </si>
  <si>
    <t>COTT</t>
  </si>
  <si>
    <t>Colony Thal Textile Mills Limited</t>
  </si>
  <si>
    <t>FSWL</t>
  </si>
  <si>
    <t>Fateh Sports Wear Limited</t>
  </si>
  <si>
    <t>FTHM</t>
  </si>
  <si>
    <t>Fateh Textile Mills Limited</t>
  </si>
  <si>
    <t>GHFL</t>
  </si>
  <si>
    <t>Ghazi Fabrics Limited</t>
  </si>
  <si>
    <t>GATM</t>
  </si>
  <si>
    <t>Gul Ahmed Textile Mills Limited</t>
  </si>
  <si>
    <t>HAFT</t>
  </si>
  <si>
    <t>Hafiz Textile Mills Limited</t>
  </si>
  <si>
    <t>HUSI</t>
  </si>
  <si>
    <t>Hussain Industries Limited</t>
  </si>
  <si>
    <t>IKNL</t>
  </si>
  <si>
    <t>International Knitwear Limited</t>
  </si>
  <si>
    <t>ISTM</t>
  </si>
  <si>
    <t>Ishaq Textile Mills Limited</t>
  </si>
  <si>
    <t>JUBS</t>
  </si>
  <si>
    <t>Jubilee Spinning Mills Limited</t>
  </si>
  <si>
    <t>MFTM</t>
  </si>
  <si>
    <t>NINA</t>
  </si>
  <si>
    <t>Nina Industries</t>
  </si>
  <si>
    <t>QUET</t>
  </si>
  <si>
    <t>Quetta Textile Mills Limited</t>
  </si>
  <si>
    <t>Reliance Weaving Mills Limited</t>
  </si>
  <si>
    <t>SFAT</t>
  </si>
  <si>
    <t>Safa Textile Mills Limited</t>
  </si>
  <si>
    <t>STRT</t>
  </si>
  <si>
    <t>Star Textile Mills Limited</t>
  </si>
  <si>
    <t>TOWL</t>
  </si>
  <si>
    <t>Towellers Limited</t>
  </si>
  <si>
    <t>ZHCM</t>
  </si>
  <si>
    <t>Zahoor Cotton Mills Limited</t>
  </si>
  <si>
    <t>MOON</t>
  </si>
  <si>
    <t>Moonlite (Pak) Limited</t>
  </si>
  <si>
    <t>AASM</t>
  </si>
  <si>
    <t>Al- Abid Silk Mills Limited</t>
  </si>
  <si>
    <t>BEFI</t>
  </si>
  <si>
    <t>Bengal Fibre Industries Limited</t>
  </si>
  <si>
    <t>DSFL</t>
  </si>
  <si>
    <t>Dewan Salman Fibre Limited</t>
  </si>
  <si>
    <t>GATI</t>
  </si>
  <si>
    <t>Gatron Industries Limited</t>
  </si>
  <si>
    <t>IBFL</t>
  </si>
  <si>
    <t>Ibrahim Fibre Limited</t>
  </si>
  <si>
    <t>INDP</t>
  </si>
  <si>
    <t>Indus Polyester Limited</t>
  </si>
  <si>
    <t>KPOL</t>
  </si>
  <si>
    <t>Kashmir Polytex Limited</t>
  </si>
  <si>
    <t>LIBM</t>
  </si>
  <si>
    <t>Liberty Mills Limited</t>
  </si>
  <si>
    <t>NASR</t>
  </si>
  <si>
    <t>National Silk &amp; Rayon Mills Limited</t>
  </si>
  <si>
    <t>PFIL</t>
  </si>
  <si>
    <t>Pak Fiber Industries Limited</t>
  </si>
  <si>
    <t>PSYL</t>
  </si>
  <si>
    <t>Pakistan Synthetics Limited</t>
  </si>
  <si>
    <t>POLP</t>
  </si>
  <si>
    <t>Polypropylene Products **</t>
  </si>
  <si>
    <t>POLYR</t>
  </si>
  <si>
    <t>Polyron Limited</t>
  </si>
  <si>
    <t>RUPL</t>
  </si>
  <si>
    <t>Rupali Polyester Limited</t>
  </si>
  <si>
    <t>SGFL</t>
  </si>
  <si>
    <t>S. G. Fiber Limited</t>
  </si>
  <si>
    <t>CJPL</t>
  </si>
  <si>
    <t>Cresent Jute Products Limited</t>
  </si>
  <si>
    <t>IJML</t>
  </si>
  <si>
    <t>Indus Jute Mills Limited</t>
  </si>
  <si>
    <t>AABS</t>
  </si>
  <si>
    <t>Al - Abbas Sugar Mills Limited</t>
  </si>
  <si>
    <t>ANSS</t>
  </si>
  <si>
    <t>Ansari Sugar Mills Limited</t>
  </si>
  <si>
    <t>BAFS</t>
  </si>
  <si>
    <t>Baba Farid Sugar Mills Limited</t>
  </si>
  <si>
    <t>BAWS</t>
  </si>
  <si>
    <t>Bawany Sugar Mills Limited</t>
  </si>
  <si>
    <t>CHAS</t>
  </si>
  <si>
    <t>Chashma Sugar Mills Limited</t>
  </si>
  <si>
    <t>FRSM</t>
  </si>
  <si>
    <t>Faran Sugar Mills Limited</t>
  </si>
  <si>
    <t>FECS</t>
  </si>
  <si>
    <t>Fecto Sugar Mills Limited</t>
  </si>
  <si>
    <t>FSMLO</t>
  </si>
  <si>
    <t>Frontier Sugar Mills &amp; Distill</t>
  </si>
  <si>
    <t>HABSM</t>
  </si>
  <si>
    <t>Habib Sugar Mills Ltd. **</t>
  </si>
  <si>
    <t>HAL</t>
  </si>
  <si>
    <t>JDWS</t>
  </si>
  <si>
    <t>J. D. W. Sugar Mills Limited</t>
  </si>
  <si>
    <t>KPUS</t>
  </si>
  <si>
    <t>Khairpur Sugar</t>
  </si>
  <si>
    <t>KNRS</t>
  </si>
  <si>
    <t>Kohinoor Sugar Mills Limited</t>
  </si>
  <si>
    <t>MZSM</t>
  </si>
  <si>
    <t>Mirza Sugar Mills Limited</t>
  </si>
  <si>
    <t>NONS</t>
  </si>
  <si>
    <t>Noon Sugar Mills Limited</t>
  </si>
  <si>
    <t>PMRS</t>
  </si>
  <si>
    <t>Premier Sugar</t>
  </si>
  <si>
    <t>SKRS</t>
  </si>
  <si>
    <t>Sakrand Sugar Mills Limited</t>
  </si>
  <si>
    <t>SHJS</t>
  </si>
  <si>
    <t>Shahtaj Sugar Mills Limited</t>
  </si>
  <si>
    <t>SGML</t>
  </si>
  <si>
    <t>Shakerganj Sugar Mills Limited</t>
  </si>
  <si>
    <t>SASML</t>
  </si>
  <si>
    <t>Sind Abadgars Sugar Mills Limited</t>
  </si>
  <si>
    <t>TSML</t>
  </si>
  <si>
    <t>Tandianwala Sugar Mills Limited</t>
  </si>
  <si>
    <t>THAL</t>
  </si>
  <si>
    <t>Thal Industrial Corporation Limited</t>
  </si>
  <si>
    <t>ACPL</t>
  </si>
  <si>
    <t>Attock Cement Pakistan Limited</t>
  </si>
  <si>
    <t>BWCL</t>
  </si>
  <si>
    <t>Bestway Cement Limited</t>
  </si>
  <si>
    <t>CHKC</t>
  </si>
  <si>
    <t>Chakwal Cement</t>
  </si>
  <si>
    <t>CHCC</t>
  </si>
  <si>
    <t>Cherat Cement Company Limited</t>
  </si>
  <si>
    <t>DBYC</t>
  </si>
  <si>
    <t>Dadbohy Cement Industries Limited</t>
  </si>
  <si>
    <t>DADX</t>
  </si>
  <si>
    <t>Dadex Eternit Limited</t>
  </si>
  <si>
    <t>DNCC</t>
  </si>
  <si>
    <t>Dandot Cement Company Limited</t>
  </si>
  <si>
    <t>ESSA</t>
  </si>
  <si>
    <t>Essa Cement Indusries Limited</t>
  </si>
  <si>
    <t>FCCL</t>
  </si>
  <si>
    <t>Fauji Cement</t>
  </si>
  <si>
    <t>FECTC</t>
  </si>
  <si>
    <t>Fecto Cement Limited</t>
  </si>
  <si>
    <t>GWLC</t>
  </si>
  <si>
    <t>Gharibwal Cement Limited</t>
  </si>
  <si>
    <t>JVDC</t>
  </si>
  <si>
    <t>Javedan Cement Limited</t>
  </si>
  <si>
    <t>KOHC</t>
  </si>
  <si>
    <t>Kohat Cement</t>
  </si>
  <si>
    <t>LUCK</t>
  </si>
  <si>
    <t>Lucky Cement</t>
  </si>
  <si>
    <t>MPLC</t>
  </si>
  <si>
    <t>Maple Leaf Cement Factory Limited</t>
  </si>
  <si>
    <t>MUCL</t>
  </si>
  <si>
    <t>Mustehkam Cement Limited</t>
  </si>
  <si>
    <t>PKSLC</t>
  </si>
  <si>
    <t>Pakistan Slag Cement Ind. Limited</t>
  </si>
  <si>
    <t>PKCL</t>
  </si>
  <si>
    <t>Pakland Cement Limited</t>
  </si>
  <si>
    <t>PIOC</t>
  </si>
  <si>
    <t>Pioneer Cement Limited</t>
  </si>
  <si>
    <t>SADIC</t>
  </si>
  <si>
    <t>Saadi Cement</t>
  </si>
  <si>
    <t>ZELP</t>
  </si>
  <si>
    <t>Zeal Pak Cement Factory Limited</t>
  </si>
  <si>
    <t>KHTC</t>
  </si>
  <si>
    <t>Khyber Tobacco Company Limited</t>
  </si>
  <si>
    <t>SCIL</t>
  </si>
  <si>
    <t>Sarhad Cigrate Ind. Ltd. **</t>
  </si>
  <si>
    <t>ALTN</t>
  </si>
  <si>
    <t>Altern Energy Company Limited</t>
  </si>
  <si>
    <t>BOSI</t>
  </si>
  <si>
    <t>Bosicor Pakistan Limited</t>
  </si>
  <si>
    <t>GENP</t>
  </si>
  <si>
    <t>Genertech Pakistan Limited</t>
  </si>
  <si>
    <t>HAOL</t>
  </si>
  <si>
    <t>Haroon Oils Limited</t>
  </si>
  <si>
    <t>IDEN</t>
  </si>
  <si>
    <t>Ideal Energy</t>
  </si>
  <si>
    <t>JPRO</t>
  </si>
  <si>
    <t>Japan Power Generation</t>
  </si>
  <si>
    <t>KESC-F</t>
  </si>
  <si>
    <t>Karachi Electric Supply Corp.II  @</t>
  </si>
  <si>
    <t>KGL</t>
  </si>
  <si>
    <t>Kohinoor Genertek</t>
  </si>
  <si>
    <t>KOHP</t>
  </si>
  <si>
    <t>Kohinoor Power Company Limited</t>
  </si>
  <si>
    <t>SGPW</t>
  </si>
  <si>
    <t>S. G. Power Limited</t>
  </si>
  <si>
    <t>SEL</t>
  </si>
  <si>
    <t>Sitara Energy Limited</t>
  </si>
  <si>
    <t>SNGP</t>
  </si>
  <si>
    <t>Sui Northern Gas Pipelines Limited</t>
  </si>
  <si>
    <t>SSGC</t>
  </si>
  <si>
    <t>Sui Southern Gas Company Limited</t>
  </si>
  <si>
    <t>ADOS</t>
  </si>
  <si>
    <t>Ados Pakistan Limited</t>
  </si>
  <si>
    <t>BCL</t>
  </si>
  <si>
    <t>Bolan Castings Limited</t>
  </si>
  <si>
    <t>HSPI</t>
  </si>
  <si>
    <t>Huffaz Seamless Pipe Industries</t>
  </si>
  <si>
    <t>PECO</t>
  </si>
  <si>
    <t>Pakistan Engineering Company Limited</t>
  </si>
  <si>
    <t>SAZEW</t>
  </si>
  <si>
    <t>Sazgar Engineering</t>
  </si>
  <si>
    <t>TREC</t>
  </si>
  <si>
    <t>Transmission Engineering Company Ltd.</t>
  </si>
  <si>
    <t>23</t>
  </si>
  <si>
    <t>AGIL</t>
  </si>
  <si>
    <t>Agriautos Ind. Ltd. **</t>
  </si>
  <si>
    <t>ALWIN</t>
  </si>
  <si>
    <t>Allwin Engineering Industries</t>
  </si>
  <si>
    <t>ATBA</t>
  </si>
  <si>
    <t>Atlas Battery Limited</t>
  </si>
  <si>
    <t>ATLH</t>
  </si>
  <si>
    <t>Atlas Honda Limited</t>
  </si>
  <si>
    <t>BWHL</t>
  </si>
  <si>
    <t>Baluchistan Wheels Limited</t>
  </si>
  <si>
    <t>DEWL</t>
  </si>
  <si>
    <t>Dewan Farooque Motors Ltd.</t>
  </si>
  <si>
    <t>EXID</t>
  </si>
  <si>
    <t>Exide Pakistan Limited</t>
  </si>
  <si>
    <t>GTYR</t>
  </si>
  <si>
    <t>GNDL</t>
  </si>
  <si>
    <t>Ghandhara Nissan Diesal Limited</t>
  </si>
  <si>
    <t>GHNL</t>
  </si>
  <si>
    <t>Ghandhara Nissan Limited</t>
  </si>
  <si>
    <t>MTL</t>
  </si>
  <si>
    <t>Millat Tractors Limited</t>
  </si>
  <si>
    <t>CLIM</t>
  </si>
  <si>
    <t>Climax Engineering Company Limited</t>
  </si>
  <si>
    <t>PAEL</t>
  </si>
  <si>
    <t>Pakistan Elektron Limited</t>
  </si>
  <si>
    <t>PTEC</t>
  </si>
  <si>
    <t>Pak Telephone Cables Limited</t>
  </si>
  <si>
    <t>PION</t>
  </si>
  <si>
    <t>Pioneer Cables Limited</t>
  </si>
  <si>
    <t>25</t>
  </si>
  <si>
    <t>PNSC</t>
  </si>
  <si>
    <t>Pakistan National Shipping Corp. Ltd.</t>
  </si>
  <si>
    <t>PAKD</t>
  </si>
  <si>
    <t>Pak Datacom Limited</t>
  </si>
  <si>
    <t>PTC</t>
  </si>
  <si>
    <t>P. T. C</t>
  </si>
  <si>
    <t>TELE</t>
  </si>
  <si>
    <t>Telecard Limited</t>
  </si>
  <si>
    <t>WCML</t>
  </si>
  <si>
    <t>WorldCall Multimedia Ltd.</t>
  </si>
  <si>
    <t>BOC</t>
  </si>
  <si>
    <t>BOC Pakistan Limited</t>
  </si>
  <si>
    <t>BAPL</t>
  </si>
  <si>
    <t>Bawany Air Products Limited</t>
  </si>
  <si>
    <t>BERG</t>
  </si>
  <si>
    <t>Berger Paints</t>
  </si>
  <si>
    <t>BIFO</t>
  </si>
  <si>
    <t>Biafo Industries Limited</t>
  </si>
  <si>
    <t>BUXL</t>
  </si>
  <si>
    <t>Buxly Paints Limited</t>
  </si>
  <si>
    <t>COLG</t>
  </si>
  <si>
    <t>Colgate - Palmolive Pakistan Limited</t>
  </si>
  <si>
    <t>DYNO</t>
  </si>
  <si>
    <t>Dynea Pakistan Limited **</t>
  </si>
  <si>
    <t>LPGL</t>
  </si>
  <si>
    <t>Leiner Pakistan Gelatine Limited</t>
  </si>
  <si>
    <t>NICL</t>
  </si>
  <si>
    <t>Nimir Industrial Chemical Limited</t>
  </si>
  <si>
    <t>NIRE</t>
  </si>
  <si>
    <t>Nimir Resins Limited</t>
  </si>
  <si>
    <t>OTSU</t>
  </si>
  <si>
    <t>Otsuka Pakistan Limited</t>
  </si>
  <si>
    <t>SARD</t>
  </si>
  <si>
    <t>Sardar Chemical Industries Limited</t>
  </si>
  <si>
    <t>SEARL</t>
  </si>
  <si>
    <t>Searle Pakistan Limited</t>
  </si>
  <si>
    <t>SHCI</t>
  </si>
  <si>
    <t>Shaffi Chemical</t>
  </si>
  <si>
    <t>SITC</t>
  </si>
  <si>
    <t>Sitara Chemical Industries Limited</t>
  </si>
  <si>
    <t>WAHN</t>
  </si>
  <si>
    <t>Wah Noble Chemicals Limited</t>
  </si>
  <si>
    <t>BPBL</t>
  </si>
  <si>
    <t>Baluchistan Particle Board **</t>
  </si>
  <si>
    <t>CEFP</t>
  </si>
  <si>
    <t>Central Forest Products Limited</t>
  </si>
  <si>
    <t>DASA</t>
  </si>
  <si>
    <t>Dadabhoy Sack Limited</t>
  </si>
  <si>
    <t>MERIT</t>
  </si>
  <si>
    <t>Merit Packaging Limited</t>
  </si>
  <si>
    <t>PPP</t>
  </si>
  <si>
    <t>Pakistan Paper Products Limited</t>
  </si>
  <si>
    <t>PPCL</t>
  </si>
  <si>
    <t>Pakistan Papersack Corp. **</t>
  </si>
  <si>
    <t>SEPL</t>
  </si>
  <si>
    <t>Security Paper Limited</t>
  </si>
  <si>
    <t>31</t>
  </si>
  <si>
    <t>ASIL</t>
  </si>
  <si>
    <t>Associated Industries Limited</t>
  </si>
  <si>
    <t>KAKA</t>
  </si>
  <si>
    <t>Kakakhel Pakistan Limited</t>
  </si>
  <si>
    <t>KEDM</t>
  </si>
  <si>
    <t>Kashmir Edible Oils Limited</t>
  </si>
  <si>
    <t>PUNO</t>
  </si>
  <si>
    <t>Punjab Oil Missl Limited</t>
  </si>
  <si>
    <t>WAZIR</t>
  </si>
  <si>
    <t>Wazir Ali Industries Limited</t>
  </si>
  <si>
    <t>35</t>
  </si>
  <si>
    <t>HAYD</t>
  </si>
  <si>
    <t>PGPL</t>
  </si>
  <si>
    <t>Pakistan German Prefabs Limited</t>
  </si>
  <si>
    <t>32</t>
  </si>
  <si>
    <t>FATEH</t>
  </si>
  <si>
    <t>Fateh Industries Limited</t>
  </si>
  <si>
    <t>LEUL</t>
  </si>
  <si>
    <t>Leather Up Limited</t>
  </si>
  <si>
    <t>PAKL</t>
  </si>
  <si>
    <t>Pak Leather Crafts Limited</t>
  </si>
  <si>
    <t>CLOV</t>
  </si>
  <si>
    <t>Clover Pakistan Limited</t>
  </si>
  <si>
    <t>GLIN</t>
  </si>
  <si>
    <t>Good Luck</t>
  </si>
  <si>
    <t>ISIL</t>
  </si>
  <si>
    <t>Ismail Industries Limited</t>
  </si>
  <si>
    <t>MFFL</t>
  </si>
  <si>
    <t>Mitchell's Fruit Farms Limited</t>
  </si>
  <si>
    <t>MUREB</t>
  </si>
  <si>
    <t>Murree Brewery Company Limited</t>
  </si>
  <si>
    <t>NATF</t>
  </si>
  <si>
    <t>National Foods Limited</t>
  </si>
  <si>
    <t>NOPK</t>
  </si>
  <si>
    <t>Noon Pakistan Limited</t>
  </si>
  <si>
    <t>SHEZ</t>
  </si>
  <si>
    <t>Shezan Int</t>
  </si>
  <si>
    <t>34</t>
  </si>
  <si>
    <t>BGL</t>
  </si>
  <si>
    <t>Baluchistan Glass Ltd. **</t>
  </si>
  <si>
    <t>EMCO</t>
  </si>
  <si>
    <t>Emco Industries Limited</t>
  </si>
  <si>
    <t>FRCL</t>
  </si>
  <si>
    <t>Frontier Ceramics Limited</t>
  </si>
  <si>
    <t>GHGL</t>
  </si>
  <si>
    <t>Ghani Glass</t>
  </si>
  <si>
    <t>KCL</t>
  </si>
  <si>
    <t>Karam Ceramics Limited</t>
  </si>
  <si>
    <t>STCL</t>
  </si>
  <si>
    <t>Shabbir Tiles &amp; Cer. Ltd. **</t>
  </si>
  <si>
    <t>TGL</t>
  </si>
  <si>
    <t>Tariq Glass Industries Limited</t>
  </si>
  <si>
    <t>AKDS</t>
  </si>
  <si>
    <t>AKD Securities&amp; Safe Deposit Co.Ltd</t>
  </si>
  <si>
    <t>AKGL</t>
  </si>
  <si>
    <t>Al - Khair Gadoon</t>
  </si>
  <si>
    <t>ARPAK</t>
  </si>
  <si>
    <t>Arpak International Investment</t>
  </si>
  <si>
    <t>DIIL</t>
  </si>
  <si>
    <t>Diamond Industries Limited</t>
  </si>
  <si>
    <t>DREL</t>
  </si>
  <si>
    <t>Dreamworld Limited</t>
  </si>
  <si>
    <t>GRAYS</t>
  </si>
  <si>
    <t>Grays Of Cambridge Pakistan Limited</t>
  </si>
  <si>
    <t>HACC</t>
  </si>
  <si>
    <t>Hashmi Can Company Limited</t>
  </si>
  <si>
    <t>MNDM</t>
  </si>
  <si>
    <t>Mandviwalla Mauser Plastic Ind.</t>
  </si>
  <si>
    <t>PHDL</t>
  </si>
  <si>
    <t>Pakistan Hotels Developers Limited</t>
  </si>
  <si>
    <t>PHIL</t>
  </si>
  <si>
    <t>Pakistan House International Limited</t>
  </si>
  <si>
    <t>PSEL</t>
  </si>
  <si>
    <t>Pakistan Services Limited</t>
  </si>
  <si>
    <t>ECOP</t>
  </si>
  <si>
    <t>EcoPack Limited</t>
  </si>
  <si>
    <t>SHFA</t>
  </si>
  <si>
    <t>Shifa International Hospitals</t>
  </si>
  <si>
    <t>SPCP</t>
  </si>
  <si>
    <t>Spencer &amp; Company Pakistan Limited</t>
  </si>
  <si>
    <t>SCL</t>
  </si>
  <si>
    <t>Shield Corporation Limited</t>
  </si>
  <si>
    <t>TREET</t>
  </si>
  <si>
    <t>Treet Corporation Limited</t>
  </si>
  <si>
    <t>UDLI</t>
  </si>
  <si>
    <t>Udl Industries Limited</t>
  </si>
  <si>
    <t>UDPL</t>
  </si>
  <si>
    <t>United Distributors Pakistan Limited</t>
  </si>
  <si>
    <t>LISL</t>
  </si>
  <si>
    <t>Lafayette Industries Limited</t>
  </si>
  <si>
    <t>FIM</t>
  </si>
  <si>
    <t>Investec Modaraba</t>
  </si>
  <si>
    <t>SFWF</t>
  </si>
  <si>
    <t>Safeway Mutual Fund Limited</t>
  </si>
  <si>
    <t>FNAM</t>
  </si>
  <si>
    <t>National Modaraba **</t>
  </si>
  <si>
    <t>CHTM</t>
  </si>
  <si>
    <t>Chenab Textile Mills Limited</t>
  </si>
  <si>
    <t>ELTM</t>
  </si>
  <si>
    <t>Elite Textile Mills Limited</t>
  </si>
  <si>
    <t>FPTM</t>
  </si>
  <si>
    <t>F. P. Textile Mills Limited</t>
  </si>
  <si>
    <t>SRTL</t>
  </si>
  <si>
    <t>Sahrish Textile Mills Limited</t>
  </si>
  <si>
    <t>SASM</t>
  </si>
  <si>
    <t>Saitex Spinning Mills Limited</t>
  </si>
  <si>
    <t>LIBT</t>
  </si>
  <si>
    <t>Libaas Textile Mills Limited</t>
  </si>
  <si>
    <t>COWM</t>
  </si>
  <si>
    <t>Colony Woollen Mills Limited</t>
  </si>
  <si>
    <t>NORS</t>
  </si>
  <si>
    <t>Noor Silk Mills Limited</t>
  </si>
  <si>
    <t>AMFL</t>
  </si>
  <si>
    <t>Amin Fabrics Limited</t>
  </si>
  <si>
    <t>AAFS</t>
  </si>
  <si>
    <t>Al - Asif Sugar Mills Limited</t>
  </si>
  <si>
    <t>PNGRS</t>
  </si>
  <si>
    <t>Pangrio Sugar Mills Limited</t>
  </si>
  <si>
    <t>TOBA</t>
  </si>
  <si>
    <t>Tobacco International</t>
  </si>
  <si>
    <t>MSCL</t>
  </si>
  <si>
    <t>Metropolitan Steel Corporation Ltd.</t>
  </si>
  <si>
    <t>AML</t>
  </si>
  <si>
    <t>Allied Motors Limited</t>
  </si>
  <si>
    <t>AUBC</t>
  </si>
  <si>
    <t>Automotive Battery Company Limited</t>
  </si>
  <si>
    <t>GHNI</t>
  </si>
  <si>
    <t>Ghandhara Industries Limited</t>
  </si>
  <si>
    <t>SHEE</t>
  </si>
  <si>
    <t>Shaigon Electric &amp; Engineering</t>
  </si>
  <si>
    <t>DAAG</t>
  </si>
  <si>
    <t>Data Agro Limited</t>
  </si>
  <si>
    <t>KAUS</t>
  </si>
  <si>
    <t>Kausar Paints Limited</t>
  </si>
  <si>
    <t>PPVC</t>
  </si>
  <si>
    <t>Pakistan PVC Limited</t>
  </si>
  <si>
    <t>MAQC</t>
  </si>
  <si>
    <t>Maqbool Company Limited</t>
  </si>
  <si>
    <t>MOIL</t>
  </si>
  <si>
    <t>Morafco Industries Limited</t>
  </si>
  <si>
    <t>SSOM</t>
  </si>
  <si>
    <t>S. S Oil Mills Limited</t>
  </si>
  <si>
    <t>SHAHF</t>
  </si>
  <si>
    <t>Shah Fazal Rehman &amp; Sons Limited</t>
  </si>
  <si>
    <t>GAMM</t>
  </si>
  <si>
    <t>Gammon Pakistan</t>
  </si>
  <si>
    <t>ACCM</t>
  </si>
  <si>
    <t>Accord Textile Mills Limited</t>
  </si>
  <si>
    <t>AHSM</t>
  </si>
  <si>
    <t>Ahmed Spining Mills Limited</t>
  </si>
  <si>
    <t>ALIT</t>
  </si>
  <si>
    <t>Ali Asghar Textile Ltd. **</t>
  </si>
  <si>
    <t>ALTF</t>
  </si>
  <si>
    <t>Allawasaya Tex. &amp; Finishing</t>
  </si>
  <si>
    <t>ALHT</t>
  </si>
  <si>
    <t>Al- Hamd Textile Mills Limited</t>
  </si>
  <si>
    <t>ASTM</t>
  </si>
  <si>
    <t>Asim Textile Mills Limited</t>
  </si>
  <si>
    <t>AYET</t>
  </si>
  <si>
    <t>Ayesha Textile Mills Limited</t>
  </si>
  <si>
    <t>BAML</t>
  </si>
  <si>
    <t>Baig Spinning Mills Limited</t>
  </si>
  <si>
    <t>BHAT</t>
  </si>
  <si>
    <t>Bhanero Textile Mills Limited</t>
  </si>
  <si>
    <t>BILF</t>
  </si>
  <si>
    <t>Bilal Fibres Limited</t>
  </si>
  <si>
    <t>BTL</t>
  </si>
  <si>
    <t>Blessed Textile Mills Limited</t>
  </si>
  <si>
    <t>BROT</t>
  </si>
  <si>
    <t>Brothers Textile Mills Limited</t>
  </si>
  <si>
    <t>CHUT</t>
  </si>
  <si>
    <t>Chaudhry Textile Mills Limited</t>
  </si>
  <si>
    <t>DSML</t>
  </si>
  <si>
    <t>Dar-es-salam Textile Mills Limited</t>
  </si>
  <si>
    <t>DATM</t>
  </si>
  <si>
    <t>Data Textile Mills Limited</t>
  </si>
  <si>
    <t>DMMT</t>
  </si>
  <si>
    <t>D. M. Textile Mills Limited</t>
  </si>
  <si>
    <t>ELCM</t>
  </si>
  <si>
    <t>Elahi Cotton Mills Limited</t>
  </si>
  <si>
    <t>ELSM</t>
  </si>
  <si>
    <t>Ellcot Spinning Mills Limited</t>
  </si>
  <si>
    <t>FASM</t>
  </si>
  <si>
    <t>Faisal Spining Mills Limited</t>
  </si>
  <si>
    <t>FAEL</t>
  </si>
  <si>
    <t>Fatima Enterprises Limited</t>
  </si>
  <si>
    <t>FTM</t>
  </si>
  <si>
    <t>Fawad Textile Mills Limited</t>
  </si>
  <si>
    <t>FZCM</t>
  </si>
  <si>
    <t>Fazal Cloth Mills Limited</t>
  </si>
  <si>
    <t>FZTM</t>
  </si>
  <si>
    <t>Fazal Textile Mills Limited</t>
  </si>
  <si>
    <t>GADT</t>
  </si>
  <si>
    <t>Gadoon Textile Mills Limited</t>
  </si>
  <si>
    <t>GUSM</t>
  </si>
  <si>
    <t>Gulistan Spinning Mills Limited</t>
  </si>
  <si>
    <t>HAJT</t>
  </si>
  <si>
    <t>Hajra Textile Mills Limited</t>
  </si>
  <si>
    <t>IDSM</t>
  </si>
  <si>
    <t>Ideal Spinning Mills Limited</t>
  </si>
  <si>
    <t>ISHT</t>
  </si>
  <si>
    <t>Ishtiaque Textile Mills Limited</t>
  </si>
  <si>
    <t>ILTM</t>
  </si>
  <si>
    <t>Island Textile Mills Limited</t>
  </si>
  <si>
    <t>KSTM</t>
  </si>
  <si>
    <t>Khalid Siraj Textile Mills Limited</t>
  </si>
  <si>
    <t>KHSM</t>
  </si>
  <si>
    <t>Khurshid Spinning Mills Limited</t>
  </si>
  <si>
    <t>LMSM</t>
  </si>
  <si>
    <t>Land Mark Spinning Mills Limited</t>
  </si>
  <si>
    <t>MQTM</t>
  </si>
  <si>
    <t>Maqbool Textile Mills Limited</t>
  </si>
  <si>
    <t>NPSM</t>
  </si>
  <si>
    <t>N. P. Spinning Mills Limited</t>
  </si>
  <si>
    <t>NAGC</t>
  </si>
  <si>
    <t>Nagina Cotton Mills Limited</t>
  </si>
  <si>
    <t>NAZC</t>
  </si>
  <si>
    <t>Nazir Cotton Mills Limited</t>
  </si>
  <si>
    <t>NOON</t>
  </si>
  <si>
    <t>Noon Textile Mills Limited</t>
  </si>
  <si>
    <t>OLSM</t>
  </si>
  <si>
    <t>Olympia Spinning Mills Limited</t>
  </si>
  <si>
    <t>OLTM</t>
  </si>
  <si>
    <t>Olympia Textile Mills Limited</t>
  </si>
  <si>
    <t>PRET</t>
  </si>
  <si>
    <t>Premium Textile Mills Limited</t>
  </si>
  <si>
    <t>QUAT</t>
  </si>
  <si>
    <t>Quality Textile Mills Limited</t>
  </si>
  <si>
    <t>RAVT</t>
  </si>
  <si>
    <t>Ravi Textile Mills Limited</t>
  </si>
  <si>
    <t>RUBT</t>
  </si>
  <si>
    <t>Ruby Textile Mills Limited</t>
  </si>
  <si>
    <t>SJTM</t>
  </si>
  <si>
    <t>Sajjad Textile Mills Limited</t>
  </si>
  <si>
    <t>SALT</t>
  </si>
  <si>
    <t>Salfi Textile Mills Limited</t>
  </si>
  <si>
    <t>SANE</t>
  </si>
  <si>
    <t>Salman Noman Enterprises</t>
  </si>
  <si>
    <t>SNAI</t>
  </si>
  <si>
    <t>Sana Industries Limited</t>
  </si>
  <si>
    <t>SRSM</t>
  </si>
  <si>
    <t>Sargodha Spinning Mills Limited</t>
  </si>
  <si>
    <t>SFQT</t>
  </si>
  <si>
    <t>Shafiq Textile Mills Limited</t>
  </si>
  <si>
    <t>SHDT</t>
  </si>
  <si>
    <t>Shadab Textile Mills Limited</t>
  </si>
  <si>
    <t>SZTM</t>
  </si>
  <si>
    <t>Shahzad Textile Mills Limited</t>
  </si>
  <si>
    <t>SFTM</t>
  </si>
  <si>
    <t>Sind Fine Textile Mills Limited</t>
  </si>
  <si>
    <t>SUTM</t>
  </si>
  <si>
    <t>Sunrays Textile Mills Limited</t>
  </si>
  <si>
    <t>THAS</t>
  </si>
  <si>
    <t>Taha Spinning Mills Limited</t>
  </si>
  <si>
    <t>TATM</t>
  </si>
  <si>
    <t>Tata Textile Mills Limited</t>
  </si>
  <si>
    <t>TCOM</t>
  </si>
  <si>
    <t>Tritex Cotton Mills Limited</t>
  </si>
  <si>
    <t>ZAHT</t>
  </si>
  <si>
    <t>Zahidjee Textile Mills Limited</t>
  </si>
  <si>
    <t>ZAMT</t>
  </si>
  <si>
    <t>Zaman Textile Mills Limited</t>
  </si>
  <si>
    <t>CPMFI</t>
  </si>
  <si>
    <t>Capital Mutual Fund Limited 1st</t>
  </si>
  <si>
    <t>KOHTM</t>
  </si>
  <si>
    <t>Kohat Textile Mills Limited</t>
  </si>
  <si>
    <t>TRG</t>
  </si>
  <si>
    <t>TRG Pakistan Limited</t>
  </si>
  <si>
    <t>PICT</t>
  </si>
  <si>
    <t>Pak. Int. Container Terminal</t>
  </si>
  <si>
    <t>TOTAL</t>
  </si>
  <si>
    <t>(BANK) /</t>
  </si>
  <si>
    <t>PROFIT</t>
  </si>
  <si>
    <t>CASH</t>
  </si>
  <si>
    <t>STOCK</t>
  </si>
  <si>
    <t>Sr.</t>
  </si>
  <si>
    <t>PAID-UP</t>
  </si>
  <si>
    <t>FACE</t>
  </si>
  <si>
    <t xml:space="preserve">NO. OF </t>
  </si>
  <si>
    <t>EQUITY</t>
  </si>
  <si>
    <t>ASSET</t>
  </si>
  <si>
    <t>SALES</t>
  </si>
  <si>
    <t>FINANCIAL</t>
  </si>
  <si>
    <t>BEFORE</t>
  </si>
  <si>
    <t xml:space="preserve">AFTER </t>
  </si>
  <si>
    <t>DIVIDEND</t>
  </si>
  <si>
    <t>CAPITAL</t>
  </si>
  <si>
    <t>No.</t>
  </si>
  <si>
    <t>NAME OF COMPANY</t>
  </si>
  <si>
    <t>VALUE</t>
  </si>
  <si>
    <t>SHARE</t>
  </si>
  <si>
    <t>(MILL)</t>
  </si>
  <si>
    <t>CHARGES</t>
  </si>
  <si>
    <t>TAXATION</t>
  </si>
  <si>
    <t>%</t>
  </si>
  <si>
    <t>sec-code</t>
  </si>
  <si>
    <t>com-code</t>
  </si>
  <si>
    <t>(Rs. In mil)</t>
  </si>
  <si>
    <t>02 Total</t>
  </si>
  <si>
    <t>03 Total</t>
  </si>
  <si>
    <t>04 Total</t>
  </si>
  <si>
    <t>05 Total</t>
  </si>
  <si>
    <t>08 Total</t>
  </si>
  <si>
    <t>09 Total</t>
  </si>
  <si>
    <t>10 Total</t>
  </si>
  <si>
    <t>11 Total</t>
  </si>
  <si>
    <t>12 Total</t>
  </si>
  <si>
    <t>13 Total</t>
  </si>
  <si>
    <t>14 Total</t>
  </si>
  <si>
    <t>15 Total</t>
  </si>
  <si>
    <t>16 Total</t>
  </si>
  <si>
    <t>17 Total</t>
  </si>
  <si>
    <t>18 Total</t>
  </si>
  <si>
    <t>19 Total</t>
  </si>
  <si>
    <t>20 Total</t>
  </si>
  <si>
    <t>21 Total</t>
  </si>
  <si>
    <t>22 Total</t>
  </si>
  <si>
    <t>23 Total</t>
  </si>
  <si>
    <t>24 Total</t>
  </si>
  <si>
    <t>25 Total</t>
  </si>
  <si>
    <t>26 Total</t>
  </si>
  <si>
    <t>28 Total</t>
  </si>
  <si>
    <t>29 Total</t>
  </si>
  <si>
    <t>30 Total</t>
  </si>
  <si>
    <t>31 Total</t>
  </si>
  <si>
    <t>32 Total</t>
  </si>
  <si>
    <t>33 Total</t>
  </si>
  <si>
    <t>34 Total</t>
  </si>
  <si>
    <t>35 Total</t>
  </si>
  <si>
    <t>CLOSE - END MUTUAL FUND</t>
  </si>
  <si>
    <t>MODARABAS</t>
  </si>
  <si>
    <t>LEASING COMPANIES</t>
  </si>
  <si>
    <t>INV. BANKS/ INV. Cos./ SECURITIES Cos</t>
  </si>
  <si>
    <t>TEXTILE SPINNING</t>
  </si>
  <si>
    <t>TEXTILE WEAVING</t>
  </si>
  <si>
    <t>TEXTILE COMPOSITE</t>
  </si>
  <si>
    <t>WOOLLEN</t>
  </si>
  <si>
    <t>SYNTHETIC &amp; RAYON</t>
  </si>
  <si>
    <t>JUTE</t>
  </si>
  <si>
    <t>SUGAR &amp; ALLIED INDUSTRIES</t>
  </si>
  <si>
    <t>CEMENT</t>
  </si>
  <si>
    <t>TOBACCO</t>
  </si>
  <si>
    <t>REFINERY</t>
  </si>
  <si>
    <t>POWER GENERATION &amp; DISTRIBUTION</t>
  </si>
  <si>
    <t>OIL &amp; GAS MARKETING COMPANIES</t>
  </si>
  <si>
    <t>OIL &amp; GAS EXPLORATION COMPANIES</t>
  </si>
  <si>
    <t>ENGINEERING</t>
  </si>
  <si>
    <t>AUTOMOBILE ASSEMBLER</t>
  </si>
  <si>
    <t>AUTOMOBILE PARTS &amp; ACCESSORIES</t>
  </si>
  <si>
    <t>General Tyre &amp; Rubber Company Of Pak. LtD</t>
  </si>
  <si>
    <t>CABLE &amp; ELECTRICAL GOODS</t>
  </si>
  <si>
    <t>TRANSPORT</t>
  </si>
  <si>
    <t>TECHNOLOGY &amp; COMMUNICATION</t>
  </si>
  <si>
    <t>PHARMACEUTICALS</t>
  </si>
  <si>
    <t>CHEMICAL</t>
  </si>
  <si>
    <t>PAPER &amp; BOARD</t>
  </si>
  <si>
    <t>VANASPATI &amp; ALLIED INDUSTRIES</t>
  </si>
  <si>
    <t>LEATHER &amp; TANNERIES</t>
  </si>
  <si>
    <t>FOOD &amp; PERSONAL CARE PRODUCTS</t>
  </si>
  <si>
    <t>GLASS &amp; CERAMICS</t>
  </si>
  <si>
    <t>MISCELLANEOUS</t>
  </si>
  <si>
    <t>NOTE :</t>
  </si>
  <si>
    <t>**</t>
  </si>
  <si>
    <t>Face Value Rs. 5/= per share</t>
  </si>
  <si>
    <t>***</t>
  </si>
  <si>
    <t>Face Value Rs. 50/= per share</t>
  </si>
  <si>
    <t>****</t>
  </si>
  <si>
    <t>Face Value Rs. 100/= per share</t>
  </si>
  <si>
    <t>Adil Textile Mills Limited</t>
  </si>
  <si>
    <t>Amin Spinning Mills Limited</t>
  </si>
  <si>
    <t>Babri Cotton Mills Limited</t>
  </si>
  <si>
    <t>Chakwal Spinning Mills Limited</t>
  </si>
  <si>
    <t>Dewan Khalid Textile Mills Limited</t>
  </si>
  <si>
    <t>Dewan Mushtaq Textile Mills Limited</t>
  </si>
  <si>
    <t>Dewan Textile Mills Limited</t>
  </si>
  <si>
    <t>Kohinoor Spinning Mills Limited</t>
  </si>
  <si>
    <t>Mehr Dastgir Textile Mills Limited</t>
  </si>
  <si>
    <t>(Colony) Sarhad Textile Mills Limited</t>
  </si>
  <si>
    <t>Dewan Sugar Mills Limited</t>
  </si>
  <si>
    <t>Sapphire Fibres Limited</t>
  </si>
  <si>
    <t>Sapphire Textile Mills Limited</t>
  </si>
  <si>
    <t>SAPT</t>
  </si>
  <si>
    <t>SFL</t>
  </si>
  <si>
    <t>TRIPF</t>
  </si>
  <si>
    <t>Tri-Pack Films Limited</t>
  </si>
  <si>
    <t>SURC</t>
  </si>
  <si>
    <t>Suraj Cotton Mills Limited</t>
  </si>
  <si>
    <t>SANSM</t>
  </si>
  <si>
    <t>Sanghar Sugar Mills Limited</t>
  </si>
  <si>
    <t>MRNS</t>
  </si>
  <si>
    <t>Mehran Sugar Mills Limited</t>
  </si>
  <si>
    <t>REWM</t>
  </si>
  <si>
    <t>COST</t>
  </si>
  <si>
    <t>NCL</t>
  </si>
  <si>
    <t>Nishat (Chunian) Limited</t>
  </si>
  <si>
    <t>MIRKS</t>
  </si>
  <si>
    <t>Mirpurkhas Sugar Mills Limited</t>
  </si>
  <si>
    <t>ALNRS</t>
  </si>
  <si>
    <t>Al - Noor Sugar Mills Limited</t>
  </si>
  <si>
    <t>27</t>
  </si>
  <si>
    <t>Fauji Fertilizer Bin Qasim Limited</t>
  </si>
  <si>
    <t>AZTM</t>
  </si>
  <si>
    <t>Al - Azhar Textile Mills Limited</t>
  </si>
  <si>
    <t>IDYM-F</t>
  </si>
  <si>
    <t>Indus Dyeing &amp; Manufacturing Company Limited</t>
  </si>
  <si>
    <t>GUTM</t>
  </si>
  <si>
    <t>Gulistan Textile Mills Limited</t>
  </si>
  <si>
    <t>Resham Textile Mills Limited</t>
  </si>
  <si>
    <t>REST</t>
  </si>
  <si>
    <t>SAIF</t>
  </si>
  <si>
    <t>Saif Textile Mills Limited</t>
  </si>
  <si>
    <t>KOHW</t>
  </si>
  <si>
    <t>Kohinoor Weaving Mills Limited</t>
  </si>
  <si>
    <t>BTM</t>
  </si>
  <si>
    <t>Burewala Textile Mills Limited</t>
  </si>
  <si>
    <t>DWCM</t>
  </si>
  <si>
    <t>Dawood Cotton Mills Limited</t>
  </si>
  <si>
    <t>LNDM</t>
  </si>
  <si>
    <t>Legler Nafees Denim Mills Limited</t>
  </si>
  <si>
    <t>Bannu Woollen Mills Limited</t>
  </si>
  <si>
    <t>ALQT</t>
  </si>
  <si>
    <t>Al - Qadir Textile Mills Limited</t>
  </si>
  <si>
    <t>DINT</t>
  </si>
  <si>
    <t>Din Textile Mills Limited</t>
  </si>
  <si>
    <t>GSPM</t>
  </si>
  <si>
    <t>Gulshan Textile Mills Limited</t>
  </si>
  <si>
    <t>SSML</t>
  </si>
  <si>
    <t>Saritow Spinning Mills Limited</t>
  </si>
  <si>
    <t>SHCM</t>
  </si>
  <si>
    <t>Shadman Cotton Mills Limited</t>
  </si>
  <si>
    <t>UMEF</t>
  </si>
  <si>
    <t>Umer Fabrics Limited</t>
  </si>
  <si>
    <t>REGT</t>
  </si>
  <si>
    <t>Regent Textile Industries Limited</t>
  </si>
  <si>
    <t>CRTM</t>
  </si>
  <si>
    <t>Crescent Textile Mills Limited</t>
  </si>
  <si>
    <t>STML</t>
  </si>
  <si>
    <t>Shams Textile Mills Limited</t>
  </si>
  <si>
    <t>HUSS</t>
  </si>
  <si>
    <t>Husein Sugar Mills Limited</t>
  </si>
  <si>
    <t>HMIM</t>
  </si>
  <si>
    <t>Haji Mohammad Ismail Mills Limited</t>
  </si>
  <si>
    <t>JDMT</t>
  </si>
  <si>
    <t>Janana De Malucho Textile Mills Limited</t>
  </si>
  <si>
    <t>RCML</t>
  </si>
  <si>
    <t>Reliance Cotton Spinning Mills Limited</t>
  </si>
  <si>
    <t>ICCT</t>
  </si>
  <si>
    <t>ICC Textile Limited</t>
  </si>
  <si>
    <t>STJT</t>
  </si>
  <si>
    <t>Shahtaj Textile Limited</t>
  </si>
  <si>
    <t>KTML</t>
  </si>
  <si>
    <t>Kohinoor Textile Mills Limited</t>
  </si>
  <si>
    <t>ADAMS</t>
  </si>
  <si>
    <t>Adam Sugar Mills Limited</t>
  </si>
  <si>
    <t>CSMD</t>
  </si>
  <si>
    <t>Crescent Sugar Mills &amp; Distillery Limited</t>
  </si>
  <si>
    <t>PKGS</t>
  </si>
  <si>
    <t>Packages Limited</t>
  </si>
  <si>
    <t>Sally Textile Mills Limited</t>
  </si>
  <si>
    <t>SLLT</t>
  </si>
  <si>
    <t>Apollo Textile Mills Limited</t>
  </si>
  <si>
    <t>GLOT</t>
  </si>
  <si>
    <t>Globe Textile Mills Limited</t>
  </si>
  <si>
    <t>GHAM</t>
  </si>
  <si>
    <t>Ghani Textile Limited</t>
  </si>
  <si>
    <t>MEHT</t>
  </si>
  <si>
    <t>Mahmood Textile Mills Limited</t>
  </si>
  <si>
    <t>Muhammad Farooq Textile Mills Limited</t>
  </si>
  <si>
    <t>MUBM</t>
  </si>
  <si>
    <t>Mubarak Textile Mills Limited</t>
  </si>
  <si>
    <t>HZSM</t>
  </si>
  <si>
    <t>Hamza Sugar Mills Limited</t>
  </si>
  <si>
    <t>SDIL</t>
  </si>
  <si>
    <t>Saleem Denim Industries Limited</t>
  </si>
  <si>
    <t>SYMC</t>
  </si>
  <si>
    <t>Syed Match Company Limited</t>
  </si>
  <si>
    <t>CRML</t>
  </si>
  <si>
    <t>Crescot Mills Limited</t>
  </si>
  <si>
    <t>GLAT</t>
  </si>
  <si>
    <t>Glamour Textile Mills Limited</t>
  </si>
  <si>
    <t>GOEM</t>
  </si>
  <si>
    <t>Globe Textile Mills (O.E) Limited</t>
  </si>
  <si>
    <t>JATM</t>
  </si>
  <si>
    <t>J. A Textile Mills Limited</t>
  </si>
  <si>
    <t>JKSM</t>
  </si>
  <si>
    <t>J. K Textile Mills Limited</t>
  </si>
  <si>
    <t>MTML</t>
  </si>
  <si>
    <t>Mukhtar Textile Mills Limited</t>
  </si>
  <si>
    <t>NATM</t>
  </si>
  <si>
    <t>Nadeem Textile Mills Limited</t>
  </si>
  <si>
    <t>Habib ADM Limited **</t>
  </si>
  <si>
    <t>MINT</t>
  </si>
  <si>
    <t>Mian Textile Industries Limited</t>
  </si>
  <si>
    <t>MODT</t>
  </si>
  <si>
    <t>Modern Textile Industries Limited</t>
  </si>
  <si>
    <t>REDT</t>
  </si>
  <si>
    <t>Redco Textiles Limited</t>
  </si>
  <si>
    <t>TAJT</t>
  </si>
  <si>
    <t>Taj Textile Mills Limited</t>
  </si>
  <si>
    <t>CRESB</t>
  </si>
  <si>
    <t>Crescent Boards Limited</t>
  </si>
  <si>
    <t>@</t>
  </si>
  <si>
    <t>Face Value Rs. 3.50/= per share</t>
  </si>
  <si>
    <t>Dawood Fibre Mills Limited</t>
  </si>
  <si>
    <t>United Sugar Mills Limited</t>
  </si>
  <si>
    <t>Kohinoor Industries Limited</t>
  </si>
  <si>
    <t>Idrees Textile Mills Limited</t>
  </si>
  <si>
    <t>Azam Textile Mills Limited</t>
  </si>
  <si>
    <t>Yousuf Textile Mills Limited</t>
  </si>
  <si>
    <t>Yousuf Weaving Mills Limited</t>
  </si>
  <si>
    <t>Masood Textile Mills Limited</t>
  </si>
  <si>
    <t>Khyber Textile Mills Limited</t>
  </si>
  <si>
    <t>Shahmurad Sugar Mills Limited</t>
  </si>
  <si>
    <t>Indus fruit Products Limited</t>
  </si>
  <si>
    <t>Paramount Spinning Mills Limited</t>
  </si>
  <si>
    <t>15th. I. C. P Mutual Fund Limited</t>
  </si>
  <si>
    <t>Nestle MilkPak Limited</t>
  </si>
  <si>
    <t>06</t>
  </si>
  <si>
    <t>COMMERCIAL BANKS</t>
  </si>
  <si>
    <t>Askari Commercial Bank Limited</t>
  </si>
  <si>
    <t>Bank Al - Habib Limited</t>
  </si>
  <si>
    <t>Faysal Bank Limited</t>
  </si>
  <si>
    <t>KASB Bank Limited</t>
  </si>
  <si>
    <t>Metropolitan Bank Limited</t>
  </si>
  <si>
    <t>Prime Commercial Bank Limited</t>
  </si>
  <si>
    <t>Soneri Bank Limited</t>
  </si>
  <si>
    <t>Union Bank Limited</t>
  </si>
  <si>
    <t>Rafhan Maize Products Co Ltd.</t>
  </si>
  <si>
    <t>FERTILIZER</t>
  </si>
  <si>
    <t>MashreqBank Pakistan Limited</t>
  </si>
  <si>
    <t>Meezan Bank Limited</t>
  </si>
  <si>
    <t>07</t>
  </si>
  <si>
    <t>Raja Insurance Company Limited</t>
  </si>
  <si>
    <t>Bela Automotives Limited</t>
  </si>
  <si>
    <t>Clariant Pakistan Limited</t>
  </si>
  <si>
    <t>Gillette Pakistan Limited</t>
  </si>
  <si>
    <t>Qayyum Spinning Limited</t>
  </si>
  <si>
    <t>Pakistan Tobacco Company Limited</t>
  </si>
  <si>
    <t>Saleem Sugar Mills Limited</t>
  </si>
  <si>
    <t>Asia Insurance Company Limited</t>
  </si>
  <si>
    <t>Century Insurance Company Limited</t>
  </si>
  <si>
    <t>United Insurance Company Limited</t>
  </si>
  <si>
    <t>Habib Insurance Company Limited  **</t>
  </si>
  <si>
    <t>Al - Ghazi Tractors Limited  **</t>
  </si>
  <si>
    <t>Suzuki Motorcycles Pakistan Limited</t>
  </si>
  <si>
    <t>Highnoon Laboratories Limited</t>
  </si>
  <si>
    <t>Parke, Davis &amp; Company Limited</t>
  </si>
  <si>
    <t>Wyeth Pakistan Limited   ****</t>
  </si>
  <si>
    <t>Pakistan PTA Limited</t>
  </si>
  <si>
    <t>Rafhan Best Foods Limited</t>
  </si>
  <si>
    <t>Valika Art Fabrics Limited   *</t>
  </si>
  <si>
    <t>Hayderi Construction   **</t>
  </si>
  <si>
    <t xml:space="preserve">Pakistan Reinsurance Company Limited  </t>
  </si>
  <si>
    <t>Singer Pakistan Limited</t>
  </si>
  <si>
    <t>EFU General Insurance Limited</t>
  </si>
  <si>
    <t>Reckitt Benckiser Pakistan Limited</t>
  </si>
  <si>
    <t>KSB Pumps Company Limited</t>
  </si>
  <si>
    <t>Dawood Hercules Chemicals Limited</t>
  </si>
  <si>
    <t>Aventis Limited</t>
  </si>
  <si>
    <t>GlaxoSmithKline Pakistan Limited</t>
  </si>
  <si>
    <t>National Bank of Pakistan Limited</t>
  </si>
  <si>
    <t>Saudi Pak Commercial Bank Limited</t>
  </si>
  <si>
    <t>Business &amp; Industrial Insurance Company Limited</t>
  </si>
  <si>
    <t>Central Insurance Company Limited</t>
  </si>
  <si>
    <t>East West Insurance Company Limited</t>
  </si>
  <si>
    <t xml:space="preserve">Metropolitan Life Assurance Co. of Pak. Ltd.  </t>
  </si>
  <si>
    <t>Premier Insurance Company of Pakistan Limited  **</t>
  </si>
  <si>
    <t>Platinum Insurance Company Limited</t>
  </si>
  <si>
    <t>Reliance Insurance Company Limited</t>
  </si>
  <si>
    <t>Shaheen Insurance Company Limited</t>
  </si>
  <si>
    <t>Union Insurance Company Limited</t>
  </si>
  <si>
    <t>Universal Insurance Company Limited</t>
  </si>
  <si>
    <t>HinoPak Motors Limited</t>
  </si>
  <si>
    <t>Pakistan Suzuki Motor Company Limited</t>
  </si>
  <si>
    <t>Fidelity Investment Bank Limited</t>
  </si>
  <si>
    <t>Trust Investment Bank Limited</t>
  </si>
  <si>
    <t>Askari General Insurance Company Limited</t>
  </si>
  <si>
    <t>Crescent Star Insurance Company Limited</t>
  </si>
  <si>
    <t>Silver Star Insurance Company Limited</t>
  </si>
  <si>
    <t>Hamid Textile Mills Limited</t>
  </si>
  <si>
    <t>Karim Silk Mills Limited</t>
  </si>
  <si>
    <t xml:space="preserve">Pakistan International Airlines </t>
  </si>
  <si>
    <t>Bata Pakistan Limited</t>
  </si>
  <si>
    <t>New Jubilee Life Insurance Company Limited</t>
  </si>
  <si>
    <t>First Standard Investment Bank Limited</t>
  </si>
  <si>
    <t>First International Investment Bank Limited</t>
  </si>
  <si>
    <t>Security Investment Bank Limited</t>
  </si>
  <si>
    <t>Pakistan General Insurance Company Limited</t>
  </si>
  <si>
    <t xml:space="preserve">Service Industries (SHOE) Limited  </t>
  </si>
  <si>
    <t>PICIC</t>
  </si>
  <si>
    <t>Bank of Punjab</t>
  </si>
  <si>
    <t>Engro Chemicals Pakistan Limited</t>
  </si>
  <si>
    <t>Muslim Insurance Company Limited</t>
  </si>
  <si>
    <t>Abbott Laboratories (Pakistan) Limited</t>
  </si>
  <si>
    <t>New Jubilee Insurance Company Limited   **</t>
  </si>
  <si>
    <t>National Security Insurance Company Limited</t>
  </si>
  <si>
    <t>IGI Insurance Company Limited</t>
  </si>
  <si>
    <t>PICIC Commercial Bank Limited</t>
  </si>
  <si>
    <t>Adamjee Insurance Company Limited</t>
  </si>
  <si>
    <t>Muslim Commercial Bank Limited</t>
  </si>
  <si>
    <t>Bolan Bank Limited</t>
  </si>
  <si>
    <t>ICI Pakistan Limited</t>
  </si>
  <si>
    <t>Pakistan Gum &amp; Chemicals Limited</t>
  </si>
  <si>
    <t>*</t>
  </si>
  <si>
    <t>Face Value Rs. 4/= per share</t>
  </si>
  <si>
    <t>Fauji Fertilizer Company Limited</t>
  </si>
  <si>
    <t>Fayzan Manufacturing Modaraba</t>
  </si>
  <si>
    <t>Hala Enterprises Limited</t>
  </si>
  <si>
    <t>Karim Cotton Mills Limited</t>
  </si>
  <si>
    <t>Harum Textile Mills Limited</t>
  </si>
  <si>
    <t>Progressive Insurance Company Limited</t>
  </si>
  <si>
    <t>UniLever Pakistan Limited   ***</t>
  </si>
  <si>
    <t>INSURANCE</t>
  </si>
  <si>
    <t>Thal Jute Limited **</t>
  </si>
  <si>
    <t>Service Industries Textile Limited</t>
  </si>
  <si>
    <t>EFU Life Insurance Limited</t>
  </si>
  <si>
    <t>Dadabhoy Insurance Company Limited</t>
  </si>
  <si>
    <t>Year - 2003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</si>
</sst>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#,##0.0000_);[Red]\(#,##0.0000\)"/>
    <numFmt numFmtId="168" formatCode="#,##0.00000_);[Red]\(#,##0.00000\)"/>
    <numFmt numFmtId="169" formatCode="0;[Red]0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color indexed="10"/>
      <name val="Times New Roman"/>
      <family val="1"/>
    </font>
    <font>
      <b/>
      <sz val="10"/>
      <name val="Arial"/>
      <family val="0"/>
    </font>
    <font>
      <sz val="10"/>
      <color indexed="16"/>
      <name val="Arial"/>
      <family val="0"/>
    </font>
    <font>
      <b/>
      <sz val="10"/>
      <color indexed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Alignment="1">
      <alignment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/>
    </xf>
    <xf numFmtId="165" fontId="7" fillId="3" borderId="2" xfId="0" applyNumberFormat="1" applyFont="1" applyFill="1" applyBorder="1" applyAlignment="1">
      <alignment/>
    </xf>
    <xf numFmtId="38" fontId="2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164" fontId="7" fillId="3" borderId="2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38" fontId="2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38" fontId="2" fillId="3" borderId="7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38" fontId="1" fillId="0" borderId="8" xfId="0" applyNumberFormat="1" applyFont="1" applyBorder="1" applyAlignment="1">
      <alignment/>
    </xf>
    <xf numFmtId="40" fontId="1" fillId="0" borderId="8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66" fontId="1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0" fontId="1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65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65" fontId="4" fillId="0" borderId="13" xfId="0" applyNumberFormat="1" applyFont="1" applyBorder="1" applyAlignment="1">
      <alignment/>
    </xf>
    <xf numFmtId="40" fontId="2" fillId="0" borderId="1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40" fontId="1" fillId="0" borderId="11" xfId="0" applyNumberFormat="1" applyFont="1" applyBorder="1" applyAlignment="1">
      <alignment/>
    </xf>
    <xf numFmtId="0" fontId="9" fillId="3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65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40" fontId="1" fillId="0" borderId="15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5" fillId="0" borderId="8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4" fontId="12" fillId="3" borderId="2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8" xfId="0" applyFont="1" applyBorder="1" applyAlignment="1" quotePrefix="1">
      <alignment/>
    </xf>
    <xf numFmtId="0" fontId="2" fillId="0" borderId="8" xfId="0" applyFont="1" applyBorder="1" applyAlignment="1" quotePrefix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4"/>
  <sheetViews>
    <sheetView tabSelected="1" workbookViewId="0" topLeftCell="D2">
      <pane xSplit="6990" ySplit="2655" topLeftCell="H161" activePane="bottomRight" state="split"/>
      <selection pane="topLeft" activeCell="D4" sqref="D4"/>
      <selection pane="topRight" activeCell="P2" sqref="P2"/>
      <selection pane="bottomLeft" activeCell="D186" sqref="A186:IV186"/>
      <selection pane="bottomRight" activeCell="H168" sqref="H168"/>
    </sheetView>
  </sheetViews>
  <sheetFormatPr defaultColWidth="9.140625" defaultRowHeight="12.75" outlineLevelRow="2"/>
  <cols>
    <col min="1" max="1" width="3.140625" style="0" customWidth="1"/>
    <col min="2" max="2" width="10.00390625" style="0" customWidth="1"/>
    <col min="3" max="3" width="5.28125" style="54" customWidth="1"/>
    <col min="4" max="4" width="56.57421875" style="54" bestFit="1" customWidth="1"/>
    <col min="5" max="5" width="13.28125" style="0" customWidth="1"/>
    <col min="6" max="6" width="8.57421875" style="0" customWidth="1"/>
    <col min="7" max="7" width="11.7109375" style="55" customWidth="1"/>
    <col min="8" max="8" width="13.28125" style="0" customWidth="1"/>
    <col min="9" max="9" width="15.00390625" style="0" bestFit="1" customWidth="1"/>
    <col min="10" max="10" width="13.28125" style="0" customWidth="1"/>
    <col min="11" max="11" width="13.7109375" style="0" customWidth="1"/>
    <col min="12" max="12" width="12.00390625" style="0" customWidth="1"/>
    <col min="13" max="13" width="12.8515625" style="55" customWidth="1"/>
    <col min="14" max="14" width="12.00390625" style="0" bestFit="1" customWidth="1"/>
    <col min="15" max="15" width="9.7109375" style="0" bestFit="1" customWidth="1"/>
    <col min="16" max="16" width="9.57421875" style="0" bestFit="1" customWidth="1"/>
  </cols>
  <sheetData>
    <row r="1" spans="1:16" ht="12.75">
      <c r="A1" t="s">
        <v>0</v>
      </c>
      <c r="B1" t="s">
        <v>1</v>
      </c>
      <c r="C1" s="54" t="s">
        <v>2</v>
      </c>
      <c r="D1" s="54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s="55" t="s">
        <v>11</v>
      </c>
      <c r="N1" t="s">
        <v>12</v>
      </c>
      <c r="O1" t="s">
        <v>13</v>
      </c>
      <c r="P1" t="s">
        <v>14</v>
      </c>
    </row>
    <row r="3" spans="3:13" s="1" customFormat="1" ht="30.75" thickBot="1">
      <c r="C3" s="2"/>
      <c r="D3" s="3" t="s">
        <v>1242</v>
      </c>
      <c r="G3" s="4"/>
      <c r="M3" s="4"/>
    </row>
    <row r="4" spans="3:16" s="1" customFormat="1" ht="15.75">
      <c r="C4" s="5"/>
      <c r="D4" s="6"/>
      <c r="E4" s="7"/>
      <c r="F4" s="8"/>
      <c r="G4" s="9"/>
      <c r="H4" s="10"/>
      <c r="I4" s="11" t="s">
        <v>895</v>
      </c>
      <c r="J4" s="10"/>
      <c r="K4" s="11" t="s">
        <v>896</v>
      </c>
      <c r="L4" s="11" t="s">
        <v>897</v>
      </c>
      <c r="M4" s="58"/>
      <c r="N4" s="11" t="s">
        <v>897</v>
      </c>
      <c r="O4" s="12" t="s">
        <v>898</v>
      </c>
      <c r="P4" s="12" t="s">
        <v>899</v>
      </c>
    </row>
    <row r="5" spans="3:16" s="1" customFormat="1" ht="15.75">
      <c r="C5" s="13" t="s">
        <v>900</v>
      </c>
      <c r="D5" s="14"/>
      <c r="E5" s="15" t="s">
        <v>901</v>
      </c>
      <c r="F5" s="16" t="s">
        <v>902</v>
      </c>
      <c r="G5" s="17" t="s">
        <v>903</v>
      </c>
      <c r="H5" s="14" t="s">
        <v>904</v>
      </c>
      <c r="I5" s="14" t="s">
        <v>905</v>
      </c>
      <c r="J5" s="14" t="s">
        <v>906</v>
      </c>
      <c r="K5" s="14" t="s">
        <v>907</v>
      </c>
      <c r="L5" s="14" t="s">
        <v>908</v>
      </c>
      <c r="M5" s="17"/>
      <c r="N5" s="14" t="s">
        <v>909</v>
      </c>
      <c r="O5" s="18" t="s">
        <v>910</v>
      </c>
      <c r="P5" s="18" t="s">
        <v>910</v>
      </c>
    </row>
    <row r="6" spans="3:16" s="1" customFormat="1" ht="15.75">
      <c r="C6" s="13" t="s">
        <v>912</v>
      </c>
      <c r="D6" s="14" t="s">
        <v>913</v>
      </c>
      <c r="E6" s="15" t="s">
        <v>911</v>
      </c>
      <c r="F6" s="16" t="s">
        <v>914</v>
      </c>
      <c r="G6" s="17" t="s">
        <v>915</v>
      </c>
      <c r="H6" s="14" t="s">
        <v>916</v>
      </c>
      <c r="I6" s="14" t="s">
        <v>916</v>
      </c>
      <c r="J6" s="14" t="s">
        <v>916</v>
      </c>
      <c r="K6" s="14" t="s">
        <v>917</v>
      </c>
      <c r="L6" s="14" t="s">
        <v>11</v>
      </c>
      <c r="M6" s="17" t="s">
        <v>918</v>
      </c>
      <c r="N6" s="14" t="s">
        <v>11</v>
      </c>
      <c r="O6" s="18" t="s">
        <v>919</v>
      </c>
      <c r="P6" s="18" t="s">
        <v>919</v>
      </c>
    </row>
    <row r="7" spans="1:16" s="1" customFormat="1" ht="16.5" thickBot="1">
      <c r="A7" s="1" t="s">
        <v>920</v>
      </c>
      <c r="B7" s="1" t="s">
        <v>921</v>
      </c>
      <c r="C7" s="19"/>
      <c r="D7" s="20"/>
      <c r="E7" s="21" t="s">
        <v>922</v>
      </c>
      <c r="F7" s="22"/>
      <c r="G7" s="23" t="s">
        <v>922</v>
      </c>
      <c r="H7" s="20" t="s">
        <v>922</v>
      </c>
      <c r="I7" s="20" t="s">
        <v>922</v>
      </c>
      <c r="J7" s="20" t="s">
        <v>922</v>
      </c>
      <c r="K7" s="20" t="s">
        <v>922</v>
      </c>
      <c r="L7" s="20" t="s">
        <v>922</v>
      </c>
      <c r="M7" s="23" t="s">
        <v>922</v>
      </c>
      <c r="N7" s="20" t="s">
        <v>922</v>
      </c>
      <c r="O7" s="20"/>
      <c r="P7" s="20"/>
    </row>
    <row r="8" spans="3:16" ht="12.75">
      <c r="C8" s="66"/>
      <c r="D8" s="59"/>
      <c r="E8" s="61"/>
      <c r="F8" s="61"/>
      <c r="G8" s="63"/>
      <c r="H8" s="61"/>
      <c r="I8" s="61"/>
      <c r="J8" s="61"/>
      <c r="K8" s="61"/>
      <c r="L8" s="61"/>
      <c r="M8" s="63"/>
      <c r="N8" s="61"/>
      <c r="O8" s="61"/>
      <c r="P8" s="61"/>
    </row>
    <row r="9" spans="3:16" ht="18.75">
      <c r="C9" s="67"/>
      <c r="D9" s="47" t="s">
        <v>954</v>
      </c>
      <c r="E9" s="62"/>
      <c r="F9" s="62"/>
      <c r="G9" s="64"/>
      <c r="H9" s="62"/>
      <c r="I9" s="62"/>
      <c r="J9" s="62"/>
      <c r="K9" s="62"/>
      <c r="L9" s="62"/>
      <c r="M9" s="64"/>
      <c r="N9" s="62"/>
      <c r="O9" s="62"/>
      <c r="P9" s="62"/>
    </row>
    <row r="10" spans="3:16" ht="12.75">
      <c r="C10" s="67"/>
      <c r="D10" s="60"/>
      <c r="E10" s="62"/>
      <c r="F10" s="62"/>
      <c r="G10" s="64"/>
      <c r="H10" s="62"/>
      <c r="I10" s="62"/>
      <c r="J10" s="62"/>
      <c r="K10" s="62"/>
      <c r="L10" s="62"/>
      <c r="M10" s="64"/>
      <c r="N10" s="62"/>
      <c r="O10" s="62"/>
      <c r="P10" s="62"/>
    </row>
    <row r="11" spans="1:16" s="1" customFormat="1" ht="15.75" outlineLevel="2">
      <c r="A11" s="1" t="s">
        <v>72</v>
      </c>
      <c r="B11" s="1" t="s">
        <v>162</v>
      </c>
      <c r="C11" s="48">
        <v>1</v>
      </c>
      <c r="D11" s="49" t="s">
        <v>163</v>
      </c>
      <c r="E11" s="50">
        <v>250</v>
      </c>
      <c r="F11" s="51">
        <v>10</v>
      </c>
      <c r="G11" s="53">
        <f aca="true" t="shared" si="0" ref="G11:G40">+E11/F11</f>
        <v>25</v>
      </c>
      <c r="H11" s="50">
        <v>394.706</v>
      </c>
      <c r="I11" s="50">
        <v>525.435</v>
      </c>
      <c r="J11" s="50">
        <v>151.929</v>
      </c>
      <c r="K11" s="50">
        <v>0</v>
      </c>
      <c r="L11" s="50">
        <v>194.982</v>
      </c>
      <c r="M11" s="53">
        <f>+N11-L11</f>
        <v>0</v>
      </c>
      <c r="N11" s="50">
        <v>194.982</v>
      </c>
      <c r="O11" s="52">
        <v>20</v>
      </c>
      <c r="P11" s="52">
        <v>10</v>
      </c>
    </row>
    <row r="12" spans="1:16" s="1" customFormat="1" ht="15.75" outlineLevel="2">
      <c r="A12" s="24" t="s">
        <v>72</v>
      </c>
      <c r="B12" s="65" t="s">
        <v>164</v>
      </c>
      <c r="C12" s="68">
        <f aca="true" t="shared" si="1" ref="C12:C46">+C11+1</f>
        <v>2</v>
      </c>
      <c r="D12" s="29" t="s">
        <v>165</v>
      </c>
      <c r="E12" s="25">
        <v>100</v>
      </c>
      <c r="F12" s="26">
        <v>10</v>
      </c>
      <c r="G12" s="56">
        <f t="shared" si="0"/>
        <v>10</v>
      </c>
      <c r="H12" s="25">
        <v>58.376</v>
      </c>
      <c r="I12" s="25">
        <v>63.085</v>
      </c>
      <c r="J12" s="25">
        <v>25.068</v>
      </c>
      <c r="K12" s="25">
        <v>0</v>
      </c>
      <c r="L12" s="25">
        <v>23.214</v>
      </c>
      <c r="M12" s="53">
        <f aca="true" t="shared" si="2" ref="M12:M46">+N12-L12</f>
        <v>0.08399999999999963</v>
      </c>
      <c r="N12" s="25">
        <v>23.298</v>
      </c>
      <c r="O12" s="27">
        <v>0</v>
      </c>
      <c r="P12" s="27">
        <v>0</v>
      </c>
    </row>
    <row r="13" spans="1:16" s="1" customFormat="1" ht="15.75" outlineLevel="2">
      <c r="A13" s="24" t="s">
        <v>72</v>
      </c>
      <c r="B13" s="65" t="s">
        <v>166</v>
      </c>
      <c r="C13" s="68">
        <f t="shared" si="1"/>
        <v>3</v>
      </c>
      <c r="D13" s="29" t="s">
        <v>167</v>
      </c>
      <c r="E13" s="25">
        <v>340</v>
      </c>
      <c r="F13" s="26">
        <v>10</v>
      </c>
      <c r="G13" s="56">
        <f t="shared" si="0"/>
        <v>34</v>
      </c>
      <c r="H13" s="25">
        <v>661.901</v>
      </c>
      <c r="I13" s="25">
        <v>766.34</v>
      </c>
      <c r="J13" s="25">
        <v>132.582</v>
      </c>
      <c r="K13" s="25">
        <v>0.016</v>
      </c>
      <c r="L13" s="25">
        <v>292.723</v>
      </c>
      <c r="M13" s="53">
        <f t="shared" si="2"/>
        <v>0</v>
      </c>
      <c r="N13" s="25">
        <v>292.723</v>
      </c>
      <c r="O13" s="27">
        <v>15</v>
      </c>
      <c r="P13" s="27">
        <v>10</v>
      </c>
    </row>
    <row r="14" spans="1:16" s="1" customFormat="1" ht="15.75" outlineLevel="2">
      <c r="A14" s="24" t="s">
        <v>72</v>
      </c>
      <c r="B14" s="65" t="s">
        <v>887</v>
      </c>
      <c r="C14" s="68">
        <f t="shared" si="1"/>
        <v>4</v>
      </c>
      <c r="D14" s="29" t="s">
        <v>888</v>
      </c>
      <c r="E14" s="25">
        <v>150</v>
      </c>
      <c r="F14" s="26">
        <v>10</v>
      </c>
      <c r="G14" s="56">
        <f t="shared" si="0"/>
        <v>15</v>
      </c>
      <c r="H14" s="25">
        <v>97.374</v>
      </c>
      <c r="I14" s="25">
        <v>138.017</v>
      </c>
      <c r="J14" s="25">
        <v>53.351</v>
      </c>
      <c r="K14" s="25">
        <v>0.123</v>
      </c>
      <c r="L14" s="25">
        <v>49.186</v>
      </c>
      <c r="M14" s="53">
        <f t="shared" si="2"/>
        <v>0</v>
      </c>
      <c r="N14" s="25">
        <v>49.186</v>
      </c>
      <c r="O14" s="27">
        <v>25</v>
      </c>
      <c r="P14" s="27">
        <v>0</v>
      </c>
    </row>
    <row r="15" spans="1:16" s="1" customFormat="1" ht="15.75" outlineLevel="2">
      <c r="A15" s="24" t="s">
        <v>72</v>
      </c>
      <c r="B15" s="65" t="s">
        <v>73</v>
      </c>
      <c r="C15" s="68">
        <f t="shared" si="1"/>
        <v>5</v>
      </c>
      <c r="D15" s="29" t="s">
        <v>74</v>
      </c>
      <c r="E15" s="25">
        <v>100.502</v>
      </c>
      <c r="F15" s="26">
        <v>5</v>
      </c>
      <c r="G15" s="56">
        <f t="shared" si="0"/>
        <v>20.1004</v>
      </c>
      <c r="H15" s="25">
        <v>127.676</v>
      </c>
      <c r="I15" s="25">
        <v>153.225</v>
      </c>
      <c r="J15" s="25">
        <v>38.565</v>
      </c>
      <c r="K15" s="25">
        <v>0</v>
      </c>
      <c r="L15" s="25">
        <v>61.51</v>
      </c>
      <c r="M15" s="53">
        <f t="shared" si="2"/>
        <v>0</v>
      </c>
      <c r="N15" s="25">
        <v>61.51</v>
      </c>
      <c r="O15" s="27">
        <v>22</v>
      </c>
      <c r="P15" s="27">
        <v>24</v>
      </c>
    </row>
    <row r="16" spans="1:16" s="1" customFormat="1" ht="15.75" outlineLevel="2">
      <c r="A16" s="24" t="s">
        <v>72</v>
      </c>
      <c r="B16" s="65" t="s">
        <v>142</v>
      </c>
      <c r="C16" s="68">
        <f t="shared" si="1"/>
        <v>6</v>
      </c>
      <c r="D16" s="29" t="s">
        <v>143</v>
      </c>
      <c r="E16" s="25">
        <v>50</v>
      </c>
      <c r="F16" s="26">
        <v>10</v>
      </c>
      <c r="G16" s="56">
        <f t="shared" si="0"/>
        <v>5</v>
      </c>
      <c r="H16" s="25">
        <v>123.281</v>
      </c>
      <c r="I16" s="25">
        <v>150.029</v>
      </c>
      <c r="J16" s="25">
        <v>70.233</v>
      </c>
      <c r="K16" s="25">
        <v>0</v>
      </c>
      <c r="L16" s="25">
        <v>67.22</v>
      </c>
      <c r="M16" s="53">
        <f t="shared" si="2"/>
        <v>-0.1979999999999933</v>
      </c>
      <c r="N16" s="25">
        <v>67.022</v>
      </c>
      <c r="O16" s="27">
        <v>16</v>
      </c>
      <c r="P16" s="27">
        <v>15</v>
      </c>
    </row>
    <row r="17" spans="1:16" s="1" customFormat="1" ht="15.75" outlineLevel="2">
      <c r="A17" s="24" t="s">
        <v>72</v>
      </c>
      <c r="B17" s="65" t="s">
        <v>144</v>
      </c>
      <c r="C17" s="68">
        <f t="shared" si="1"/>
        <v>7</v>
      </c>
      <c r="D17" s="29" t="s">
        <v>145</v>
      </c>
      <c r="E17" s="25">
        <v>50</v>
      </c>
      <c r="F17" s="26">
        <v>10</v>
      </c>
      <c r="G17" s="56">
        <f t="shared" si="0"/>
        <v>5</v>
      </c>
      <c r="H17" s="25">
        <v>102.215</v>
      </c>
      <c r="I17" s="25">
        <v>110.617</v>
      </c>
      <c r="J17" s="25">
        <v>55.001</v>
      </c>
      <c r="K17" s="25">
        <v>0</v>
      </c>
      <c r="L17" s="25">
        <v>52.514</v>
      </c>
      <c r="M17" s="53">
        <f t="shared" si="2"/>
        <v>0</v>
      </c>
      <c r="N17" s="25">
        <v>52.514</v>
      </c>
      <c r="O17" s="27">
        <v>10</v>
      </c>
      <c r="P17" s="27">
        <v>15</v>
      </c>
    </row>
    <row r="18" spans="1:16" s="1" customFormat="1" ht="15.75" outlineLevel="2">
      <c r="A18" s="24" t="s">
        <v>72</v>
      </c>
      <c r="B18" s="65" t="s">
        <v>146</v>
      </c>
      <c r="C18" s="68">
        <f t="shared" si="1"/>
        <v>8</v>
      </c>
      <c r="D18" s="29" t="s">
        <v>147</v>
      </c>
      <c r="E18" s="25">
        <v>50</v>
      </c>
      <c r="F18" s="26">
        <v>10</v>
      </c>
      <c r="G18" s="56">
        <f t="shared" si="0"/>
        <v>5</v>
      </c>
      <c r="H18" s="25">
        <v>153.476</v>
      </c>
      <c r="I18" s="25">
        <v>173.694</v>
      </c>
      <c r="J18" s="25">
        <v>89.886</v>
      </c>
      <c r="K18" s="25">
        <v>0</v>
      </c>
      <c r="L18" s="25">
        <v>86.188</v>
      </c>
      <c r="M18" s="53">
        <f t="shared" si="2"/>
        <v>-0.48499999999999943</v>
      </c>
      <c r="N18" s="25">
        <v>85.703</v>
      </c>
      <c r="O18" s="27">
        <v>20</v>
      </c>
      <c r="P18" s="27">
        <v>10</v>
      </c>
    </row>
    <row r="19" spans="1:16" s="1" customFormat="1" ht="15.75" outlineLevel="2">
      <c r="A19" s="24" t="s">
        <v>72</v>
      </c>
      <c r="B19" s="65" t="s">
        <v>148</v>
      </c>
      <c r="C19" s="68">
        <f t="shared" si="1"/>
        <v>9</v>
      </c>
      <c r="D19" s="29" t="s">
        <v>149</v>
      </c>
      <c r="E19" s="25">
        <v>50</v>
      </c>
      <c r="F19" s="26">
        <v>10</v>
      </c>
      <c r="G19" s="56">
        <f t="shared" si="0"/>
        <v>5</v>
      </c>
      <c r="H19" s="25">
        <v>292.939</v>
      </c>
      <c r="I19" s="25">
        <v>353.605</v>
      </c>
      <c r="J19" s="25">
        <v>162.773</v>
      </c>
      <c r="K19" s="25">
        <v>0</v>
      </c>
      <c r="L19" s="25">
        <v>156.277</v>
      </c>
      <c r="M19" s="53">
        <f t="shared" si="2"/>
        <v>-0.6289999999999907</v>
      </c>
      <c r="N19" s="25">
        <v>155.648</v>
      </c>
      <c r="O19" s="27">
        <v>42</v>
      </c>
      <c r="P19" s="27">
        <v>10</v>
      </c>
    </row>
    <row r="20" spans="1:16" s="1" customFormat="1" ht="15.75" outlineLevel="2">
      <c r="A20" s="24" t="s">
        <v>72</v>
      </c>
      <c r="B20" s="65" t="s">
        <v>150</v>
      </c>
      <c r="C20" s="68">
        <f t="shared" si="1"/>
        <v>10</v>
      </c>
      <c r="D20" s="29" t="s">
        <v>151</v>
      </c>
      <c r="E20" s="25">
        <v>50</v>
      </c>
      <c r="F20" s="26">
        <v>10</v>
      </c>
      <c r="G20" s="56">
        <f t="shared" si="0"/>
        <v>5</v>
      </c>
      <c r="H20" s="25">
        <v>120.815</v>
      </c>
      <c r="I20" s="25">
        <v>128.377</v>
      </c>
      <c r="J20" s="25">
        <v>65.82</v>
      </c>
      <c r="K20" s="25">
        <v>0</v>
      </c>
      <c r="L20" s="25">
        <v>62.851</v>
      </c>
      <c r="M20" s="53">
        <f t="shared" si="2"/>
        <v>0</v>
      </c>
      <c r="N20" s="25">
        <v>62.851</v>
      </c>
      <c r="O20" s="27">
        <v>10</v>
      </c>
      <c r="P20" s="27">
        <v>15</v>
      </c>
    </row>
    <row r="21" spans="1:16" s="1" customFormat="1" ht="15.75" outlineLevel="2">
      <c r="A21" s="24" t="s">
        <v>72</v>
      </c>
      <c r="B21" s="65" t="s">
        <v>152</v>
      </c>
      <c r="C21" s="68">
        <f t="shared" si="1"/>
        <v>11</v>
      </c>
      <c r="D21" s="29" t="s">
        <v>153</v>
      </c>
      <c r="E21" s="25">
        <v>50</v>
      </c>
      <c r="F21" s="26">
        <v>10</v>
      </c>
      <c r="G21" s="56">
        <f t="shared" si="0"/>
        <v>5</v>
      </c>
      <c r="H21" s="25">
        <v>207.275</v>
      </c>
      <c r="I21" s="25">
        <v>224.601</v>
      </c>
      <c r="J21" s="25">
        <v>109.252</v>
      </c>
      <c r="K21" s="25">
        <v>0</v>
      </c>
      <c r="L21" s="25">
        <v>104.797</v>
      </c>
      <c r="M21" s="53">
        <f t="shared" si="2"/>
        <v>0</v>
      </c>
      <c r="N21" s="25">
        <v>104.797</v>
      </c>
      <c r="O21" s="27">
        <v>25</v>
      </c>
      <c r="P21" s="27">
        <v>15</v>
      </c>
    </row>
    <row r="22" spans="1:16" s="1" customFormat="1" ht="15.75" outlineLevel="2">
      <c r="A22" s="24" t="s">
        <v>72</v>
      </c>
      <c r="B22" s="65" t="s">
        <v>154</v>
      </c>
      <c r="C22" s="68">
        <f t="shared" si="1"/>
        <v>12</v>
      </c>
      <c r="D22" s="29" t="s">
        <v>155</v>
      </c>
      <c r="E22" s="25">
        <v>50</v>
      </c>
      <c r="F22" s="26">
        <v>10</v>
      </c>
      <c r="G22" s="56">
        <f t="shared" si="0"/>
        <v>5</v>
      </c>
      <c r="H22" s="25">
        <v>126.799</v>
      </c>
      <c r="I22" s="25">
        <v>134.112</v>
      </c>
      <c r="J22" s="25">
        <v>65.011</v>
      </c>
      <c r="K22" s="25">
        <v>0</v>
      </c>
      <c r="L22" s="25">
        <v>62.134</v>
      </c>
      <c r="M22" s="53">
        <f t="shared" si="2"/>
        <v>0</v>
      </c>
      <c r="N22" s="25">
        <v>62.134</v>
      </c>
      <c r="O22" s="27">
        <v>10</v>
      </c>
      <c r="P22" s="27">
        <v>15</v>
      </c>
    </row>
    <row r="23" spans="1:16" s="1" customFormat="1" ht="15.75" outlineLevel="2">
      <c r="A23" s="24" t="s">
        <v>72</v>
      </c>
      <c r="B23" s="65" t="s">
        <v>156</v>
      </c>
      <c r="C23" s="68">
        <f t="shared" si="1"/>
        <v>13</v>
      </c>
      <c r="D23" s="29" t="s">
        <v>157</v>
      </c>
      <c r="E23" s="25">
        <v>50</v>
      </c>
      <c r="F23" s="26">
        <v>10</v>
      </c>
      <c r="G23" s="56">
        <f t="shared" si="0"/>
        <v>5</v>
      </c>
      <c r="H23" s="25">
        <v>156.748</v>
      </c>
      <c r="I23" s="25">
        <v>217.528</v>
      </c>
      <c r="J23" s="25">
        <v>77.116</v>
      </c>
      <c r="K23" s="25">
        <v>0</v>
      </c>
      <c r="L23" s="25">
        <v>73.308</v>
      </c>
      <c r="M23" s="53">
        <f t="shared" si="2"/>
        <v>-0.6160000000000139</v>
      </c>
      <c r="N23" s="25">
        <v>72.692</v>
      </c>
      <c r="O23" s="27">
        <v>32.5</v>
      </c>
      <c r="P23" s="27">
        <v>17.5</v>
      </c>
    </row>
    <row r="24" spans="1:16" s="1" customFormat="1" ht="15.75" outlineLevel="2">
      <c r="A24" s="24" t="s">
        <v>72</v>
      </c>
      <c r="B24" s="65" t="s">
        <v>158</v>
      </c>
      <c r="C24" s="68">
        <f t="shared" si="1"/>
        <v>14</v>
      </c>
      <c r="D24" s="29" t="s">
        <v>159</v>
      </c>
      <c r="E24" s="25">
        <v>50</v>
      </c>
      <c r="F24" s="26">
        <v>10</v>
      </c>
      <c r="G24" s="56">
        <f>+E24/F24</f>
        <v>5</v>
      </c>
      <c r="H24" s="25">
        <v>155.605</v>
      </c>
      <c r="I24" s="25">
        <v>182.52</v>
      </c>
      <c r="J24" s="25">
        <v>92.295</v>
      </c>
      <c r="K24" s="25">
        <v>0</v>
      </c>
      <c r="L24" s="25">
        <v>88.33</v>
      </c>
      <c r="M24" s="53">
        <f>+N24-L24</f>
        <v>0</v>
      </c>
      <c r="N24" s="25">
        <v>88.33</v>
      </c>
      <c r="O24" s="27">
        <v>40</v>
      </c>
      <c r="P24" s="27">
        <v>15</v>
      </c>
    </row>
    <row r="25" spans="1:16" s="1" customFormat="1" ht="15.75" outlineLevel="2">
      <c r="A25" s="24" t="s">
        <v>72</v>
      </c>
      <c r="B25" s="65" t="s">
        <v>112</v>
      </c>
      <c r="C25" s="68">
        <f t="shared" si="1"/>
        <v>15</v>
      </c>
      <c r="D25" s="29" t="s">
        <v>113</v>
      </c>
      <c r="E25" s="25">
        <v>50</v>
      </c>
      <c r="F25" s="26">
        <v>10</v>
      </c>
      <c r="G25" s="56">
        <f t="shared" si="0"/>
        <v>5</v>
      </c>
      <c r="H25" s="25">
        <v>164.859</v>
      </c>
      <c r="I25" s="25">
        <v>175.892</v>
      </c>
      <c r="J25" s="25">
        <v>110.951</v>
      </c>
      <c r="K25" s="25">
        <v>0</v>
      </c>
      <c r="L25" s="25">
        <v>107.7</v>
      </c>
      <c r="M25" s="53">
        <f t="shared" si="2"/>
        <v>0</v>
      </c>
      <c r="N25" s="25">
        <v>107.7</v>
      </c>
      <c r="O25" s="27">
        <v>15</v>
      </c>
      <c r="P25" s="27">
        <v>15</v>
      </c>
    </row>
    <row r="26" spans="1:16" s="1" customFormat="1" ht="15.75" outlineLevel="2">
      <c r="A26" s="24" t="s">
        <v>72</v>
      </c>
      <c r="B26" s="65" t="s">
        <v>114</v>
      </c>
      <c r="C26" s="68">
        <f t="shared" si="1"/>
        <v>16</v>
      </c>
      <c r="D26" s="29" t="s">
        <v>115</v>
      </c>
      <c r="E26" s="25">
        <v>50</v>
      </c>
      <c r="F26" s="26">
        <v>10</v>
      </c>
      <c r="G26" s="56">
        <f t="shared" si="0"/>
        <v>5</v>
      </c>
      <c r="H26" s="25">
        <v>165.78</v>
      </c>
      <c r="I26" s="25">
        <v>201.495</v>
      </c>
      <c r="J26" s="25">
        <v>99.698</v>
      </c>
      <c r="K26" s="25">
        <v>0</v>
      </c>
      <c r="L26" s="25">
        <v>95.813</v>
      </c>
      <c r="M26" s="53">
        <f t="shared" si="2"/>
        <v>-0.3200000000000074</v>
      </c>
      <c r="N26" s="25">
        <v>95.493</v>
      </c>
      <c r="O26" s="27">
        <v>24</v>
      </c>
      <c r="P26" s="27">
        <v>12.5</v>
      </c>
    </row>
    <row r="27" spans="1:16" s="1" customFormat="1" ht="15.75" outlineLevel="2">
      <c r="A27" s="24" t="s">
        <v>72</v>
      </c>
      <c r="B27" s="65" t="s">
        <v>116</v>
      </c>
      <c r="C27" s="68">
        <f t="shared" si="1"/>
        <v>17</v>
      </c>
      <c r="D27" s="29" t="s">
        <v>117</v>
      </c>
      <c r="E27" s="25">
        <v>50</v>
      </c>
      <c r="F27" s="26">
        <v>10</v>
      </c>
      <c r="G27" s="56">
        <f t="shared" si="0"/>
        <v>5</v>
      </c>
      <c r="H27" s="25">
        <v>137.063</v>
      </c>
      <c r="I27" s="25">
        <v>164.278</v>
      </c>
      <c r="J27" s="25">
        <v>71.38</v>
      </c>
      <c r="K27" s="25">
        <v>0</v>
      </c>
      <c r="L27" s="25">
        <v>68.265</v>
      </c>
      <c r="M27" s="53">
        <f t="shared" si="2"/>
        <v>-0.6370000000000005</v>
      </c>
      <c r="N27" s="25">
        <v>67.628</v>
      </c>
      <c r="O27" s="27">
        <v>18</v>
      </c>
      <c r="P27" s="27">
        <v>12.5</v>
      </c>
    </row>
    <row r="28" spans="1:16" s="1" customFormat="1" ht="15.75" outlineLevel="2">
      <c r="A28" s="24" t="s">
        <v>72</v>
      </c>
      <c r="B28" s="65" t="s">
        <v>118</v>
      </c>
      <c r="C28" s="68">
        <f t="shared" si="1"/>
        <v>18</v>
      </c>
      <c r="D28" s="29" t="s">
        <v>119</v>
      </c>
      <c r="E28" s="25">
        <v>50</v>
      </c>
      <c r="F28" s="26">
        <v>10</v>
      </c>
      <c r="G28" s="56">
        <f t="shared" si="0"/>
        <v>5</v>
      </c>
      <c r="H28" s="25">
        <v>313.402</v>
      </c>
      <c r="I28" s="25">
        <v>334.346</v>
      </c>
      <c r="J28" s="25">
        <v>165.727</v>
      </c>
      <c r="K28" s="25">
        <v>0</v>
      </c>
      <c r="L28" s="25">
        <v>159.323</v>
      </c>
      <c r="M28" s="53">
        <f t="shared" si="2"/>
        <v>0</v>
      </c>
      <c r="N28" s="25">
        <v>159.323</v>
      </c>
      <c r="O28" s="27">
        <v>33</v>
      </c>
      <c r="P28" s="27">
        <v>15</v>
      </c>
    </row>
    <row r="29" spans="1:16" s="1" customFormat="1" ht="15.75" outlineLevel="2">
      <c r="A29" s="24" t="s">
        <v>72</v>
      </c>
      <c r="B29" s="65" t="s">
        <v>120</v>
      </c>
      <c r="C29" s="68">
        <f t="shared" si="1"/>
        <v>19</v>
      </c>
      <c r="D29" s="29" t="s">
        <v>121</v>
      </c>
      <c r="E29" s="25">
        <v>50</v>
      </c>
      <c r="F29" s="26">
        <v>10</v>
      </c>
      <c r="G29" s="56">
        <f t="shared" si="0"/>
        <v>5</v>
      </c>
      <c r="H29" s="25">
        <v>116.678</v>
      </c>
      <c r="I29" s="25">
        <v>123.364</v>
      </c>
      <c r="J29" s="25">
        <v>58.316</v>
      </c>
      <c r="K29" s="25">
        <v>0</v>
      </c>
      <c r="L29" s="25">
        <v>55.748</v>
      </c>
      <c r="M29" s="53">
        <f t="shared" si="2"/>
        <v>0</v>
      </c>
      <c r="N29" s="25">
        <v>55.748</v>
      </c>
      <c r="O29" s="27">
        <v>10</v>
      </c>
      <c r="P29" s="27">
        <v>15</v>
      </c>
    </row>
    <row r="30" spans="1:16" s="1" customFormat="1" ht="15.75" outlineLevel="2">
      <c r="A30" s="24" t="s">
        <v>72</v>
      </c>
      <c r="B30" s="65" t="s">
        <v>120</v>
      </c>
      <c r="C30" s="68">
        <f aca="true" t="shared" si="3" ref="C30:C39">+C29+1</f>
        <v>20</v>
      </c>
      <c r="D30" s="29" t="s">
        <v>1140</v>
      </c>
      <c r="E30" s="25">
        <v>50</v>
      </c>
      <c r="F30" s="26">
        <v>10</v>
      </c>
      <c r="G30" s="56">
        <f>+E30/F30</f>
        <v>5</v>
      </c>
      <c r="H30" s="25">
        <v>135.36</v>
      </c>
      <c r="I30" s="25">
        <v>158.924</v>
      </c>
      <c r="J30" s="25">
        <v>79.12</v>
      </c>
      <c r="K30" s="25">
        <v>0</v>
      </c>
      <c r="L30" s="25">
        <v>76.002</v>
      </c>
      <c r="M30" s="53">
        <f>+N30-L30</f>
        <v>-0.8990000000000009</v>
      </c>
      <c r="N30" s="25">
        <v>75.103</v>
      </c>
      <c r="O30" s="27">
        <v>17.5</v>
      </c>
      <c r="P30" s="27">
        <v>7.5</v>
      </c>
    </row>
    <row r="31" spans="1:16" s="1" customFormat="1" ht="15.75" outlineLevel="2">
      <c r="A31" s="24" t="s">
        <v>72</v>
      </c>
      <c r="B31" s="65" t="s">
        <v>122</v>
      </c>
      <c r="C31" s="68">
        <f t="shared" si="3"/>
        <v>21</v>
      </c>
      <c r="D31" s="29" t="s">
        <v>123</v>
      </c>
      <c r="E31" s="25">
        <v>50</v>
      </c>
      <c r="F31" s="26">
        <v>10</v>
      </c>
      <c r="G31" s="56">
        <f t="shared" si="0"/>
        <v>5</v>
      </c>
      <c r="H31" s="25">
        <v>94.812</v>
      </c>
      <c r="I31" s="25">
        <v>101.115</v>
      </c>
      <c r="J31" s="25">
        <v>50.373</v>
      </c>
      <c r="K31" s="25">
        <v>0</v>
      </c>
      <c r="L31" s="25">
        <v>48.203</v>
      </c>
      <c r="M31" s="53">
        <f t="shared" si="2"/>
        <v>0</v>
      </c>
      <c r="N31" s="25">
        <v>48.203</v>
      </c>
      <c r="O31" s="27">
        <v>10</v>
      </c>
      <c r="P31" s="27">
        <v>15</v>
      </c>
    </row>
    <row r="32" spans="1:16" s="1" customFormat="1" ht="15.75" outlineLevel="2">
      <c r="A32" s="24" t="s">
        <v>72</v>
      </c>
      <c r="B32" s="65" t="s">
        <v>124</v>
      </c>
      <c r="C32" s="68">
        <f t="shared" si="3"/>
        <v>22</v>
      </c>
      <c r="D32" s="29" t="s">
        <v>125</v>
      </c>
      <c r="E32" s="25">
        <v>50</v>
      </c>
      <c r="F32" s="26">
        <v>10</v>
      </c>
      <c r="G32" s="56">
        <f t="shared" si="0"/>
        <v>5</v>
      </c>
      <c r="H32" s="25">
        <v>125.745</v>
      </c>
      <c r="I32" s="25">
        <v>132.906</v>
      </c>
      <c r="J32" s="25">
        <v>62.941</v>
      </c>
      <c r="K32" s="25">
        <v>0</v>
      </c>
      <c r="L32" s="25">
        <v>60.318</v>
      </c>
      <c r="M32" s="53">
        <f t="shared" si="2"/>
        <v>0</v>
      </c>
      <c r="N32" s="25">
        <v>60.318</v>
      </c>
      <c r="O32" s="27">
        <v>10</v>
      </c>
      <c r="P32" s="27">
        <v>15</v>
      </c>
    </row>
    <row r="33" spans="1:16" s="1" customFormat="1" ht="15.75" outlineLevel="2">
      <c r="A33" s="24" t="s">
        <v>72</v>
      </c>
      <c r="B33" s="65" t="s">
        <v>126</v>
      </c>
      <c r="C33" s="68">
        <f t="shared" si="3"/>
        <v>23</v>
      </c>
      <c r="D33" s="29" t="s">
        <v>127</v>
      </c>
      <c r="E33" s="25">
        <v>50</v>
      </c>
      <c r="F33" s="26">
        <v>10</v>
      </c>
      <c r="G33" s="56">
        <f t="shared" si="0"/>
        <v>5</v>
      </c>
      <c r="H33" s="25">
        <v>93.592</v>
      </c>
      <c r="I33" s="25">
        <v>100.503</v>
      </c>
      <c r="J33" s="25">
        <v>48.401</v>
      </c>
      <c r="K33" s="25">
        <v>0</v>
      </c>
      <c r="L33" s="25">
        <v>46.302</v>
      </c>
      <c r="M33" s="53">
        <f t="shared" si="2"/>
        <v>0</v>
      </c>
      <c r="N33" s="25">
        <v>46.302</v>
      </c>
      <c r="O33" s="27">
        <v>10</v>
      </c>
      <c r="P33" s="27">
        <v>15</v>
      </c>
    </row>
    <row r="34" spans="1:16" s="1" customFormat="1" ht="15.75" outlineLevel="2">
      <c r="A34" s="24" t="s">
        <v>72</v>
      </c>
      <c r="B34" s="65" t="s">
        <v>128</v>
      </c>
      <c r="C34" s="68">
        <f t="shared" si="3"/>
        <v>24</v>
      </c>
      <c r="D34" s="29" t="s">
        <v>129</v>
      </c>
      <c r="E34" s="25">
        <v>50</v>
      </c>
      <c r="F34" s="26">
        <v>10</v>
      </c>
      <c r="G34" s="56">
        <f>+E34/F34</f>
        <v>5</v>
      </c>
      <c r="H34" s="25">
        <v>154.547</v>
      </c>
      <c r="I34" s="25">
        <v>182.708</v>
      </c>
      <c r="J34" s="25">
        <v>85.483</v>
      </c>
      <c r="K34" s="25">
        <v>0</v>
      </c>
      <c r="L34" s="25">
        <v>82.182</v>
      </c>
      <c r="M34" s="53">
        <f>+N34-L34</f>
        <v>-0.9630000000000081</v>
      </c>
      <c r="N34" s="25">
        <v>81.219</v>
      </c>
      <c r="O34" s="27">
        <v>21</v>
      </c>
      <c r="P34" s="27">
        <v>10</v>
      </c>
    </row>
    <row r="35" spans="1:16" s="1" customFormat="1" ht="15.75" outlineLevel="2">
      <c r="A35" s="24" t="s">
        <v>72</v>
      </c>
      <c r="B35" s="65" t="s">
        <v>130</v>
      </c>
      <c r="C35" s="68">
        <f t="shared" si="3"/>
        <v>25</v>
      </c>
      <c r="D35" s="29" t="s">
        <v>131</v>
      </c>
      <c r="E35" s="25">
        <v>50</v>
      </c>
      <c r="F35" s="26">
        <v>10</v>
      </c>
      <c r="G35" s="56">
        <f t="shared" si="0"/>
        <v>5</v>
      </c>
      <c r="H35" s="25">
        <v>150.073</v>
      </c>
      <c r="I35" s="25">
        <v>164.539</v>
      </c>
      <c r="J35" s="25">
        <v>81.152</v>
      </c>
      <c r="K35" s="25">
        <v>0</v>
      </c>
      <c r="L35" s="25">
        <v>77.944</v>
      </c>
      <c r="M35" s="53">
        <f t="shared" si="2"/>
        <v>-0.7210000000000036</v>
      </c>
      <c r="N35" s="25">
        <v>77.223</v>
      </c>
      <c r="O35" s="27">
        <v>21</v>
      </c>
      <c r="P35" s="27">
        <v>10</v>
      </c>
    </row>
    <row r="36" spans="1:16" s="1" customFormat="1" ht="15.75" outlineLevel="2">
      <c r="A36" s="24" t="s">
        <v>72</v>
      </c>
      <c r="B36" s="65" t="s">
        <v>132</v>
      </c>
      <c r="C36" s="68">
        <f t="shared" si="3"/>
        <v>26</v>
      </c>
      <c r="D36" s="29" t="s">
        <v>133</v>
      </c>
      <c r="E36" s="25">
        <v>100</v>
      </c>
      <c r="F36" s="26">
        <v>10</v>
      </c>
      <c r="G36" s="56">
        <f t="shared" si="0"/>
        <v>10</v>
      </c>
      <c r="H36" s="25">
        <v>75.298</v>
      </c>
      <c r="I36" s="25">
        <v>105.284</v>
      </c>
      <c r="J36" s="25">
        <v>36.548</v>
      </c>
      <c r="K36" s="25">
        <v>0</v>
      </c>
      <c r="L36" s="25">
        <v>33.821</v>
      </c>
      <c r="M36" s="53">
        <f t="shared" si="2"/>
        <v>-0.6490000000000009</v>
      </c>
      <c r="N36" s="25">
        <v>33.172</v>
      </c>
      <c r="O36" s="27">
        <v>6.2</v>
      </c>
      <c r="P36" s="27">
        <v>0</v>
      </c>
    </row>
    <row r="37" spans="1:16" s="1" customFormat="1" ht="15.75" outlineLevel="2">
      <c r="A37" s="24" t="s">
        <v>72</v>
      </c>
      <c r="B37" s="65" t="s">
        <v>134</v>
      </c>
      <c r="C37" s="68">
        <f t="shared" si="3"/>
        <v>27</v>
      </c>
      <c r="D37" s="29" t="s">
        <v>135</v>
      </c>
      <c r="E37" s="25">
        <v>200</v>
      </c>
      <c r="F37" s="26">
        <v>10</v>
      </c>
      <c r="G37" s="56">
        <f t="shared" si="0"/>
        <v>20</v>
      </c>
      <c r="H37" s="25">
        <v>321.715</v>
      </c>
      <c r="I37" s="25">
        <v>348.744</v>
      </c>
      <c r="J37" s="25">
        <v>170.597</v>
      </c>
      <c r="K37" s="25">
        <v>0</v>
      </c>
      <c r="L37" s="25">
        <v>163.408</v>
      </c>
      <c r="M37" s="53">
        <f t="shared" si="2"/>
        <v>0</v>
      </c>
      <c r="N37" s="25">
        <v>163.408</v>
      </c>
      <c r="O37" s="27">
        <v>10</v>
      </c>
      <c r="P37" s="27">
        <v>15</v>
      </c>
    </row>
    <row r="38" spans="1:16" s="1" customFormat="1" ht="15.75" outlineLevel="2">
      <c r="A38" s="24" t="s">
        <v>72</v>
      </c>
      <c r="B38" s="65" t="s">
        <v>136</v>
      </c>
      <c r="C38" s="68">
        <f t="shared" si="3"/>
        <v>28</v>
      </c>
      <c r="D38" s="29" t="s">
        <v>137</v>
      </c>
      <c r="E38" s="25">
        <v>200</v>
      </c>
      <c r="F38" s="26">
        <v>10</v>
      </c>
      <c r="G38" s="56">
        <f t="shared" si="0"/>
        <v>20</v>
      </c>
      <c r="H38" s="25">
        <v>162.663</v>
      </c>
      <c r="I38" s="25">
        <v>182.995</v>
      </c>
      <c r="J38" s="25">
        <v>84.442</v>
      </c>
      <c r="K38" s="25">
        <v>0</v>
      </c>
      <c r="L38" s="25">
        <v>80.058</v>
      </c>
      <c r="M38" s="53">
        <f t="shared" si="2"/>
        <v>-0.2600000000000051</v>
      </c>
      <c r="N38" s="25">
        <v>79.798</v>
      </c>
      <c r="O38" s="27">
        <v>5</v>
      </c>
      <c r="P38" s="27">
        <v>0</v>
      </c>
    </row>
    <row r="39" spans="1:16" s="1" customFormat="1" ht="15.75" outlineLevel="2">
      <c r="A39" s="24" t="s">
        <v>72</v>
      </c>
      <c r="B39" s="65" t="s">
        <v>138</v>
      </c>
      <c r="C39" s="68">
        <f t="shared" si="3"/>
        <v>29</v>
      </c>
      <c r="D39" s="29" t="s">
        <v>139</v>
      </c>
      <c r="E39" s="25">
        <v>400</v>
      </c>
      <c r="F39" s="26">
        <v>10</v>
      </c>
      <c r="G39" s="56">
        <f t="shared" si="0"/>
        <v>40</v>
      </c>
      <c r="H39" s="25">
        <v>345.106</v>
      </c>
      <c r="I39" s="25">
        <v>398.727</v>
      </c>
      <c r="J39" s="25">
        <v>196.205</v>
      </c>
      <c r="K39" s="25">
        <v>0</v>
      </c>
      <c r="L39" s="25">
        <v>187.359</v>
      </c>
      <c r="M39" s="53">
        <f t="shared" si="2"/>
        <v>0</v>
      </c>
      <c r="N39" s="25">
        <v>187.359</v>
      </c>
      <c r="O39" s="27">
        <v>12</v>
      </c>
      <c r="P39" s="27">
        <v>0</v>
      </c>
    </row>
    <row r="40" spans="1:16" s="1" customFormat="1" ht="15.75" outlineLevel="2">
      <c r="A40" s="24" t="s">
        <v>72</v>
      </c>
      <c r="B40" s="65" t="s">
        <v>140</v>
      </c>
      <c r="C40" s="68">
        <f t="shared" si="1"/>
        <v>30</v>
      </c>
      <c r="D40" s="29" t="s">
        <v>141</v>
      </c>
      <c r="E40" s="25">
        <v>400</v>
      </c>
      <c r="F40" s="26">
        <v>10</v>
      </c>
      <c r="G40" s="56">
        <f t="shared" si="0"/>
        <v>40</v>
      </c>
      <c r="H40" s="25">
        <v>634.022</v>
      </c>
      <c r="I40" s="25">
        <v>715.589</v>
      </c>
      <c r="J40" s="25">
        <v>353.837</v>
      </c>
      <c r="K40" s="25">
        <v>0</v>
      </c>
      <c r="L40" s="25">
        <v>339.206</v>
      </c>
      <c r="M40" s="53">
        <f t="shared" si="2"/>
        <v>-4.771999999999991</v>
      </c>
      <c r="N40" s="25">
        <v>334.434</v>
      </c>
      <c r="O40" s="27">
        <v>11</v>
      </c>
      <c r="P40" s="27">
        <v>0</v>
      </c>
    </row>
    <row r="41" spans="1:16" s="1" customFormat="1" ht="15.75" outlineLevel="2">
      <c r="A41" s="24" t="s">
        <v>72</v>
      </c>
      <c r="B41" s="65" t="s">
        <v>160</v>
      </c>
      <c r="C41" s="68">
        <f t="shared" si="1"/>
        <v>31</v>
      </c>
      <c r="D41" s="29" t="s">
        <v>161</v>
      </c>
      <c r="E41" s="25">
        <v>840</v>
      </c>
      <c r="F41" s="26">
        <v>10</v>
      </c>
      <c r="G41" s="56">
        <f aca="true" t="shared" si="4" ref="G41:G46">+E41/F41</f>
        <v>84</v>
      </c>
      <c r="H41" s="25">
        <v>4090.941</v>
      </c>
      <c r="I41" s="25">
        <v>4415.072</v>
      </c>
      <c r="J41" s="25">
        <v>2202.006</v>
      </c>
      <c r="K41" s="25">
        <v>0</v>
      </c>
      <c r="L41" s="25">
        <v>2121.072</v>
      </c>
      <c r="M41" s="53">
        <f t="shared" si="2"/>
        <v>0</v>
      </c>
      <c r="N41" s="25">
        <v>2121.072</v>
      </c>
      <c r="O41" s="27">
        <v>35</v>
      </c>
      <c r="P41" s="27">
        <v>0</v>
      </c>
    </row>
    <row r="42" spans="1:16" s="1" customFormat="1" ht="15.75" outlineLevel="2">
      <c r="A42" s="24" t="s">
        <v>72</v>
      </c>
      <c r="B42" s="65" t="s">
        <v>171</v>
      </c>
      <c r="C42" s="68">
        <f t="shared" si="1"/>
        <v>32</v>
      </c>
      <c r="D42" s="29" t="s">
        <v>172</v>
      </c>
      <c r="E42" s="25">
        <v>133.333</v>
      </c>
      <c r="F42" s="26">
        <v>10</v>
      </c>
      <c r="G42" s="56">
        <f t="shared" si="4"/>
        <v>13.3333</v>
      </c>
      <c r="H42" s="25">
        <v>35.67</v>
      </c>
      <c r="I42" s="25">
        <v>37.354</v>
      </c>
      <c r="J42" s="25">
        <v>1.213</v>
      </c>
      <c r="K42" s="25">
        <v>0</v>
      </c>
      <c r="L42" s="25">
        <v>6.267</v>
      </c>
      <c r="M42" s="53">
        <f t="shared" si="2"/>
        <v>-0.004000000000000448</v>
      </c>
      <c r="N42" s="25">
        <v>6.263</v>
      </c>
      <c r="O42" s="27">
        <v>2</v>
      </c>
      <c r="P42" s="27">
        <v>0</v>
      </c>
    </row>
    <row r="43" spans="1:16" s="1" customFormat="1" ht="15.75" outlineLevel="2">
      <c r="A43" s="24" t="s">
        <v>72</v>
      </c>
      <c r="B43" s="65" t="s">
        <v>104</v>
      </c>
      <c r="C43" s="68">
        <f t="shared" si="1"/>
        <v>33</v>
      </c>
      <c r="D43" s="29" t="s">
        <v>105</v>
      </c>
      <c r="E43" s="25">
        <v>400</v>
      </c>
      <c r="F43" s="26">
        <v>10</v>
      </c>
      <c r="G43" s="56">
        <f t="shared" si="4"/>
        <v>40</v>
      </c>
      <c r="H43" s="25">
        <v>650.931</v>
      </c>
      <c r="I43" s="25">
        <v>662.639</v>
      </c>
      <c r="J43" s="25">
        <v>349.989</v>
      </c>
      <c r="K43" s="25">
        <v>0.006</v>
      </c>
      <c r="L43" s="25">
        <v>336.811</v>
      </c>
      <c r="M43" s="53">
        <f t="shared" si="2"/>
        <v>-0.20499999999998408</v>
      </c>
      <c r="N43" s="25">
        <v>336.606</v>
      </c>
      <c r="O43" s="27">
        <v>0</v>
      </c>
      <c r="P43" s="27">
        <v>12.5</v>
      </c>
    </row>
    <row r="44" spans="1:16" s="1" customFormat="1" ht="15.75" outlineLevel="2">
      <c r="A44" s="24" t="s">
        <v>72</v>
      </c>
      <c r="B44" s="65" t="s">
        <v>173</v>
      </c>
      <c r="C44" s="68">
        <f t="shared" si="1"/>
        <v>34</v>
      </c>
      <c r="D44" s="29" t="s">
        <v>174</v>
      </c>
      <c r="E44" s="25">
        <v>60</v>
      </c>
      <c r="F44" s="26">
        <v>10</v>
      </c>
      <c r="G44" s="56">
        <f t="shared" si="4"/>
        <v>6</v>
      </c>
      <c r="H44" s="25">
        <v>25.442</v>
      </c>
      <c r="I44" s="25">
        <v>28.709</v>
      </c>
      <c r="J44" s="25">
        <v>3464.549</v>
      </c>
      <c r="K44" s="25">
        <v>0.001</v>
      </c>
      <c r="L44" s="25">
        <v>3.707</v>
      </c>
      <c r="M44" s="53">
        <f t="shared" si="2"/>
        <v>-0.1389999999999998</v>
      </c>
      <c r="N44" s="25">
        <v>3.568</v>
      </c>
      <c r="O44" s="27">
        <v>0</v>
      </c>
      <c r="P44" s="27">
        <v>0</v>
      </c>
    </row>
    <row r="45" spans="1:16" s="1" customFormat="1" ht="15.75" outlineLevel="2">
      <c r="A45" s="24" t="s">
        <v>72</v>
      </c>
      <c r="B45" s="65" t="s">
        <v>717</v>
      </c>
      <c r="C45" s="68">
        <f t="shared" si="1"/>
        <v>35</v>
      </c>
      <c r="D45" s="29" t="s">
        <v>718</v>
      </c>
      <c r="E45" s="25">
        <v>150</v>
      </c>
      <c r="F45" s="26">
        <v>10</v>
      </c>
      <c r="G45" s="56">
        <f t="shared" si="4"/>
        <v>15</v>
      </c>
      <c r="H45" s="25">
        <v>207.096</v>
      </c>
      <c r="I45" s="25">
        <v>256.995</v>
      </c>
      <c r="J45" s="25">
        <v>84.946</v>
      </c>
      <c r="K45" s="25">
        <v>0.824</v>
      </c>
      <c r="L45" s="25">
        <v>78.781</v>
      </c>
      <c r="M45" s="53">
        <f t="shared" si="2"/>
        <v>0</v>
      </c>
      <c r="N45" s="25">
        <v>78.781</v>
      </c>
      <c r="O45" s="27">
        <v>0</v>
      </c>
      <c r="P45" s="27">
        <v>10</v>
      </c>
    </row>
    <row r="46" spans="1:16" s="1" customFormat="1" ht="16.5" outlineLevel="2" thickBot="1">
      <c r="A46" s="24" t="s">
        <v>72</v>
      </c>
      <c r="B46" s="65" t="s">
        <v>175</v>
      </c>
      <c r="C46" s="31">
        <f t="shared" si="1"/>
        <v>36</v>
      </c>
      <c r="D46" s="32" t="s">
        <v>176</v>
      </c>
      <c r="E46" s="33">
        <v>50</v>
      </c>
      <c r="F46" s="34">
        <v>10</v>
      </c>
      <c r="G46" s="37">
        <f t="shared" si="4"/>
        <v>5</v>
      </c>
      <c r="H46" s="33">
        <v>25.104</v>
      </c>
      <c r="I46" s="33">
        <v>26.491</v>
      </c>
      <c r="J46" s="33">
        <v>-0.993</v>
      </c>
      <c r="K46" s="33">
        <v>0</v>
      </c>
      <c r="L46" s="33">
        <v>9.554</v>
      </c>
      <c r="M46" s="53">
        <f t="shared" si="2"/>
        <v>0</v>
      </c>
      <c r="N46" s="33">
        <v>9.554</v>
      </c>
      <c r="O46" s="36">
        <v>1</v>
      </c>
      <c r="P46" s="36">
        <v>0</v>
      </c>
    </row>
    <row r="47" spans="1:16" s="1" customFormat="1" ht="16.5" outlineLevel="1" thickBot="1">
      <c r="A47" s="28" t="s">
        <v>923</v>
      </c>
      <c r="B47" s="65"/>
      <c r="C47" s="38">
        <f>COUNT(C11:C46)</f>
        <v>36</v>
      </c>
      <c r="D47" s="39"/>
      <c r="E47" s="39">
        <f>SUBTOTAL(9,E11:E46)</f>
        <v>4873.835</v>
      </c>
      <c r="F47" s="40"/>
      <c r="G47" s="41">
        <f aca="true" t="shared" si="5" ref="G47:N47">SUBTOTAL(9,G11:G46)</f>
        <v>497.43370000000004</v>
      </c>
      <c r="H47" s="39">
        <f t="shared" si="5"/>
        <v>11005.084999999997</v>
      </c>
      <c r="I47" s="39">
        <f t="shared" si="5"/>
        <v>12339.853999999998</v>
      </c>
      <c r="J47" s="39">
        <f t="shared" si="5"/>
        <v>9045.762999999997</v>
      </c>
      <c r="K47" s="39">
        <f t="shared" si="5"/>
        <v>0.97</v>
      </c>
      <c r="L47" s="39">
        <f t="shared" si="5"/>
        <v>5613.078</v>
      </c>
      <c r="M47" s="41">
        <f t="shared" si="5"/>
        <v>-11.413</v>
      </c>
      <c r="N47" s="39">
        <f t="shared" si="5"/>
        <v>5601.665</v>
      </c>
      <c r="O47" s="42"/>
      <c r="P47" s="42"/>
    </row>
    <row r="48" spans="1:16" s="1" customFormat="1" ht="15.75" outlineLevel="1">
      <c r="A48" s="28"/>
      <c r="B48" s="65"/>
      <c r="C48" s="43"/>
      <c r="D48" s="44"/>
      <c r="E48" s="35"/>
      <c r="F48" s="45"/>
      <c r="G48" s="57"/>
      <c r="H48" s="35"/>
      <c r="I48" s="35"/>
      <c r="J48" s="35"/>
      <c r="K48" s="35"/>
      <c r="L48" s="35"/>
      <c r="M48" s="57"/>
      <c r="N48" s="35"/>
      <c r="O48" s="46"/>
      <c r="P48" s="46"/>
    </row>
    <row r="49" spans="1:16" s="1" customFormat="1" ht="18.75" outlineLevel="1">
      <c r="A49" s="28"/>
      <c r="B49" s="65"/>
      <c r="C49" s="43"/>
      <c r="D49" s="47" t="s">
        <v>955</v>
      </c>
      <c r="E49" s="35"/>
      <c r="F49" s="45"/>
      <c r="G49" s="57"/>
      <c r="H49" s="35"/>
      <c r="I49" s="35"/>
      <c r="J49" s="35"/>
      <c r="K49" s="35"/>
      <c r="L49" s="35"/>
      <c r="M49" s="57"/>
      <c r="N49" s="35"/>
      <c r="O49" s="46"/>
      <c r="P49" s="46"/>
    </row>
    <row r="50" spans="1:16" s="1" customFormat="1" ht="15.75" outlineLevel="1">
      <c r="A50" s="28"/>
      <c r="B50" s="65"/>
      <c r="C50" s="43"/>
      <c r="D50" s="44"/>
      <c r="E50" s="35"/>
      <c r="F50" s="45"/>
      <c r="G50" s="57"/>
      <c r="H50" s="35"/>
      <c r="I50" s="35"/>
      <c r="J50" s="35"/>
      <c r="K50" s="35"/>
      <c r="L50" s="35"/>
      <c r="M50" s="57"/>
      <c r="N50" s="35"/>
      <c r="O50" s="46"/>
      <c r="P50" s="46"/>
    </row>
    <row r="51" spans="1:16" s="1" customFormat="1" ht="15.75" outlineLevel="2">
      <c r="A51" s="24" t="s">
        <v>24</v>
      </c>
      <c r="B51" s="65" t="s">
        <v>177</v>
      </c>
      <c r="C51" s="48">
        <f>+C46+1</f>
        <v>37</v>
      </c>
      <c r="D51" s="49" t="s">
        <v>178</v>
      </c>
      <c r="E51" s="50">
        <v>210</v>
      </c>
      <c r="F51" s="51">
        <v>10</v>
      </c>
      <c r="G51" s="53">
        <f aca="true" t="shared" si="6" ref="G51:G88">+E51/F51</f>
        <v>21</v>
      </c>
      <c r="H51" s="50">
        <v>252.901</v>
      </c>
      <c r="I51" s="50">
        <v>296.281</v>
      </c>
      <c r="J51" s="50">
        <v>41.839</v>
      </c>
      <c r="K51" s="50">
        <v>0.376</v>
      </c>
      <c r="L51" s="50">
        <v>27.264</v>
      </c>
      <c r="M51" s="53">
        <f>+N51-L51</f>
        <v>-0.18100000000000094</v>
      </c>
      <c r="N51" s="50">
        <v>27.083</v>
      </c>
      <c r="O51" s="52">
        <v>10</v>
      </c>
      <c r="P51" s="52">
        <v>0</v>
      </c>
    </row>
    <row r="52" spans="1:16" s="1" customFormat="1" ht="15.75" outlineLevel="2">
      <c r="A52" s="24" t="s">
        <v>24</v>
      </c>
      <c r="B52" s="65" t="s">
        <v>179</v>
      </c>
      <c r="C52" s="68">
        <f>+C51+1</f>
        <v>38</v>
      </c>
      <c r="D52" s="29" t="s">
        <v>180</v>
      </c>
      <c r="E52" s="25">
        <v>254.721</v>
      </c>
      <c r="F52" s="26">
        <v>10</v>
      </c>
      <c r="G52" s="56">
        <f t="shared" si="6"/>
        <v>25.4721</v>
      </c>
      <c r="H52" s="25">
        <v>318.559</v>
      </c>
      <c r="I52" s="25">
        <v>1192.547</v>
      </c>
      <c r="J52" s="25">
        <v>154.91</v>
      </c>
      <c r="K52" s="25">
        <v>75.58</v>
      </c>
      <c r="L52" s="25">
        <v>14.169</v>
      </c>
      <c r="M52" s="53">
        <f aca="true" t="shared" si="7" ref="M52:M88">+N52-L52</f>
        <v>-3.860000000000001</v>
      </c>
      <c r="N52" s="25">
        <v>10.309</v>
      </c>
      <c r="O52" s="27">
        <v>0</v>
      </c>
      <c r="P52" s="27">
        <v>0</v>
      </c>
    </row>
    <row r="53" spans="1:16" s="1" customFormat="1" ht="15.75" outlineLevel="2">
      <c r="A53" s="24" t="s">
        <v>24</v>
      </c>
      <c r="B53" s="65" t="s">
        <v>181</v>
      </c>
      <c r="C53" s="68">
        <f aca="true" t="shared" si="8" ref="C53:C88">+C52+1</f>
        <v>39</v>
      </c>
      <c r="D53" s="29" t="s">
        <v>182</v>
      </c>
      <c r="E53" s="25">
        <v>350</v>
      </c>
      <c r="F53" s="26">
        <v>10</v>
      </c>
      <c r="G53" s="56">
        <f t="shared" si="6"/>
        <v>35</v>
      </c>
      <c r="H53" s="25">
        <v>245.301</v>
      </c>
      <c r="I53" s="25">
        <v>488.637</v>
      </c>
      <c r="J53" s="25">
        <v>33.698</v>
      </c>
      <c r="K53" s="25">
        <v>12.012</v>
      </c>
      <c r="L53" s="25">
        <v>20.499</v>
      </c>
      <c r="M53" s="53">
        <f t="shared" si="7"/>
        <v>-2</v>
      </c>
      <c r="N53" s="25">
        <v>18.499</v>
      </c>
      <c r="O53" s="27">
        <v>0</v>
      </c>
      <c r="P53" s="27">
        <v>0</v>
      </c>
    </row>
    <row r="54" spans="1:16" s="1" customFormat="1" ht="15.75" outlineLevel="2">
      <c r="A54" s="24" t="s">
        <v>24</v>
      </c>
      <c r="B54" s="65" t="s">
        <v>183</v>
      </c>
      <c r="C54" s="68">
        <f t="shared" si="8"/>
        <v>40</v>
      </c>
      <c r="D54" s="29" t="s">
        <v>184</v>
      </c>
      <c r="E54" s="25">
        <v>51.408</v>
      </c>
      <c r="F54" s="26">
        <v>10</v>
      </c>
      <c r="G54" s="56">
        <f t="shared" si="6"/>
        <v>5.1408000000000005</v>
      </c>
      <c r="H54" s="25">
        <v>55.642</v>
      </c>
      <c r="I54" s="25">
        <v>61.487</v>
      </c>
      <c r="J54" s="25">
        <v>6.708</v>
      </c>
      <c r="K54" s="25">
        <v>0</v>
      </c>
      <c r="L54" s="25">
        <v>4.954</v>
      </c>
      <c r="M54" s="53">
        <f t="shared" si="7"/>
        <v>0</v>
      </c>
      <c r="N54" s="25">
        <v>4.954</v>
      </c>
      <c r="O54" s="27">
        <v>7.5</v>
      </c>
      <c r="P54" s="27">
        <v>0</v>
      </c>
    </row>
    <row r="55" spans="1:16" s="1" customFormat="1" ht="15.75" outlineLevel="2">
      <c r="A55" s="24" t="s">
        <v>24</v>
      </c>
      <c r="B55" s="65" t="s">
        <v>185</v>
      </c>
      <c r="C55" s="68">
        <f t="shared" si="8"/>
        <v>41</v>
      </c>
      <c r="D55" s="29" t="s">
        <v>186</v>
      </c>
      <c r="E55" s="25">
        <v>481.935</v>
      </c>
      <c r="F55" s="26">
        <v>10</v>
      </c>
      <c r="G55" s="56">
        <f t="shared" si="6"/>
        <v>48.1935</v>
      </c>
      <c r="H55" s="25">
        <v>735.383</v>
      </c>
      <c r="I55" s="25">
        <v>1924.094</v>
      </c>
      <c r="J55" s="25">
        <v>543.006</v>
      </c>
      <c r="K55" s="25">
        <v>105.69</v>
      </c>
      <c r="L55" s="25">
        <v>103.234</v>
      </c>
      <c r="M55" s="53">
        <f t="shared" si="7"/>
        <v>0</v>
      </c>
      <c r="N55" s="25">
        <v>103.234</v>
      </c>
      <c r="O55" s="27">
        <v>16</v>
      </c>
      <c r="P55" s="27">
        <v>0</v>
      </c>
    </row>
    <row r="56" spans="1:16" s="1" customFormat="1" ht="15.75" outlineLevel="2">
      <c r="A56" s="24" t="s">
        <v>24</v>
      </c>
      <c r="B56" s="65" t="s">
        <v>187</v>
      </c>
      <c r="C56" s="68">
        <f t="shared" si="8"/>
        <v>42</v>
      </c>
      <c r="D56" s="29" t="s">
        <v>188</v>
      </c>
      <c r="E56" s="25">
        <v>64.625</v>
      </c>
      <c r="F56" s="26">
        <v>10</v>
      </c>
      <c r="G56" s="56">
        <f t="shared" si="6"/>
        <v>6.4625</v>
      </c>
      <c r="H56" s="25">
        <v>68.696</v>
      </c>
      <c r="I56" s="25">
        <v>107.607</v>
      </c>
      <c r="J56" s="25">
        <v>12.842</v>
      </c>
      <c r="K56" s="25">
        <v>2.576</v>
      </c>
      <c r="L56" s="25">
        <v>4.903</v>
      </c>
      <c r="M56" s="53">
        <f t="shared" si="7"/>
        <v>-0.4189999999999996</v>
      </c>
      <c r="N56" s="25">
        <v>4.484</v>
      </c>
      <c r="O56" s="27">
        <v>5.5</v>
      </c>
      <c r="P56" s="27">
        <v>0</v>
      </c>
    </row>
    <row r="57" spans="1:16" s="1" customFormat="1" ht="15.75" outlineLevel="2">
      <c r="A57" s="24" t="s">
        <v>24</v>
      </c>
      <c r="B57" s="65" t="s">
        <v>189</v>
      </c>
      <c r="C57" s="68">
        <f t="shared" si="8"/>
        <v>43</v>
      </c>
      <c r="D57" s="29" t="s">
        <v>190</v>
      </c>
      <c r="E57" s="25">
        <v>113.4</v>
      </c>
      <c r="F57" s="26">
        <v>10</v>
      </c>
      <c r="G57" s="56">
        <f t="shared" si="6"/>
        <v>11.34</v>
      </c>
      <c r="H57" s="25">
        <v>97.106</v>
      </c>
      <c r="I57" s="25">
        <v>118.988</v>
      </c>
      <c r="J57" s="25">
        <v>27.364</v>
      </c>
      <c r="K57" s="25">
        <v>0.017</v>
      </c>
      <c r="L57" s="25">
        <v>4.966</v>
      </c>
      <c r="M57" s="53">
        <f t="shared" si="7"/>
        <v>0</v>
      </c>
      <c r="N57" s="25">
        <v>4.966</v>
      </c>
      <c r="O57" s="27">
        <v>3.5</v>
      </c>
      <c r="P57" s="27">
        <v>0</v>
      </c>
    </row>
    <row r="58" spans="1:16" s="1" customFormat="1" ht="15.75" outlineLevel="2">
      <c r="A58" s="24" t="s">
        <v>24</v>
      </c>
      <c r="B58" s="65" t="s">
        <v>191</v>
      </c>
      <c r="C58" s="68">
        <f t="shared" si="8"/>
        <v>44</v>
      </c>
      <c r="D58" s="29" t="s">
        <v>192</v>
      </c>
      <c r="E58" s="25">
        <v>262.2</v>
      </c>
      <c r="F58" s="26">
        <v>10</v>
      </c>
      <c r="G58" s="56">
        <f t="shared" si="6"/>
        <v>26.22</v>
      </c>
      <c r="H58" s="25">
        <v>362.857</v>
      </c>
      <c r="I58" s="25">
        <v>492.981</v>
      </c>
      <c r="J58" s="25">
        <v>93.137</v>
      </c>
      <c r="K58" s="25">
        <v>0</v>
      </c>
      <c r="L58" s="25">
        <v>76.461</v>
      </c>
      <c r="M58" s="53">
        <f t="shared" si="7"/>
        <v>0</v>
      </c>
      <c r="N58" s="25">
        <v>76.461</v>
      </c>
      <c r="O58" s="27">
        <v>22.5</v>
      </c>
      <c r="P58" s="27">
        <v>0</v>
      </c>
    </row>
    <row r="59" spans="1:16" s="1" customFormat="1" ht="15.75" outlineLevel="2">
      <c r="A59" s="24" t="s">
        <v>24</v>
      </c>
      <c r="B59" s="65"/>
      <c r="C59" s="68">
        <f>+C58+1</f>
        <v>45</v>
      </c>
      <c r="D59" s="29" t="s">
        <v>1231</v>
      </c>
      <c r="E59" s="25">
        <v>900</v>
      </c>
      <c r="F59" s="26">
        <v>10</v>
      </c>
      <c r="G59" s="56">
        <f>+E59/F59</f>
        <v>90</v>
      </c>
      <c r="H59" s="25">
        <v>900.684</v>
      </c>
      <c r="I59" s="25">
        <v>1398.912</v>
      </c>
      <c r="J59" s="25">
        <v>290.352</v>
      </c>
      <c r="K59" s="25">
        <v>43.053</v>
      </c>
      <c r="L59" s="25">
        <v>105.041</v>
      </c>
      <c r="M59" s="53">
        <f>+N59-L59</f>
        <v>0</v>
      </c>
      <c r="N59" s="25">
        <v>105.041</v>
      </c>
      <c r="O59" s="27">
        <v>14.3</v>
      </c>
      <c r="P59" s="27">
        <v>0</v>
      </c>
    </row>
    <row r="60" spans="1:16" s="1" customFormat="1" ht="15.75" outlineLevel="2">
      <c r="A60" s="24" t="s">
        <v>24</v>
      </c>
      <c r="B60" s="65" t="s">
        <v>193</v>
      </c>
      <c r="C60" s="68">
        <f>+C59+1</f>
        <v>46</v>
      </c>
      <c r="D60" s="29" t="s">
        <v>194</v>
      </c>
      <c r="E60" s="25">
        <v>100</v>
      </c>
      <c r="F60" s="26">
        <v>10</v>
      </c>
      <c r="G60" s="56">
        <f t="shared" si="6"/>
        <v>10</v>
      </c>
      <c r="H60" s="25">
        <v>1.363</v>
      </c>
      <c r="I60" s="25">
        <v>1.652</v>
      </c>
      <c r="J60" s="25">
        <v>0.019</v>
      </c>
      <c r="K60" s="25">
        <v>0</v>
      </c>
      <c r="L60" s="25">
        <v>-1.054</v>
      </c>
      <c r="M60" s="53">
        <f t="shared" si="7"/>
        <v>0</v>
      </c>
      <c r="N60" s="25">
        <v>-1.054</v>
      </c>
      <c r="O60" s="27">
        <v>0</v>
      </c>
      <c r="P60" s="27">
        <v>0</v>
      </c>
    </row>
    <row r="61" spans="1:16" s="1" customFormat="1" ht="15.75" outlineLevel="2">
      <c r="A61" s="24" t="s">
        <v>24</v>
      </c>
      <c r="B61" s="65" t="s">
        <v>195</v>
      </c>
      <c r="C61" s="68">
        <f t="shared" si="8"/>
        <v>47</v>
      </c>
      <c r="D61" s="29" t="s">
        <v>196</v>
      </c>
      <c r="E61" s="25">
        <v>206.334</v>
      </c>
      <c r="F61" s="26">
        <v>10</v>
      </c>
      <c r="G61" s="56">
        <f t="shared" si="6"/>
        <v>20.6334</v>
      </c>
      <c r="H61" s="25">
        <v>253.977</v>
      </c>
      <c r="I61" s="25">
        <v>438.81</v>
      </c>
      <c r="J61" s="25">
        <v>135.319</v>
      </c>
      <c r="K61" s="25">
        <v>13.044</v>
      </c>
      <c r="L61" s="25">
        <v>31.721</v>
      </c>
      <c r="M61" s="53">
        <f t="shared" si="7"/>
        <v>0</v>
      </c>
      <c r="N61" s="25">
        <v>31.721</v>
      </c>
      <c r="O61" s="27">
        <v>11.5</v>
      </c>
      <c r="P61" s="27">
        <v>0</v>
      </c>
    </row>
    <row r="62" spans="1:16" s="1" customFormat="1" ht="15.75" outlineLevel="2">
      <c r="A62" s="24" t="s">
        <v>24</v>
      </c>
      <c r="B62" s="65" t="s">
        <v>197</v>
      </c>
      <c r="C62" s="68">
        <f t="shared" si="8"/>
        <v>48</v>
      </c>
      <c r="D62" s="29" t="s">
        <v>198</v>
      </c>
      <c r="E62" s="25">
        <v>56.25</v>
      </c>
      <c r="F62" s="26">
        <v>10</v>
      </c>
      <c r="G62" s="56">
        <f t="shared" si="6"/>
        <v>5.625</v>
      </c>
      <c r="H62" s="25">
        <v>7.337</v>
      </c>
      <c r="I62" s="25">
        <v>172.908</v>
      </c>
      <c r="J62" s="25">
        <v>19.875</v>
      </c>
      <c r="K62" s="25">
        <v>13.489</v>
      </c>
      <c r="L62" s="25">
        <v>3.591</v>
      </c>
      <c r="M62" s="53">
        <f t="shared" si="7"/>
        <v>-1.3050000000000002</v>
      </c>
      <c r="N62" s="25">
        <v>2.286</v>
      </c>
      <c r="O62" s="27">
        <v>0</v>
      </c>
      <c r="P62" s="27">
        <v>0</v>
      </c>
    </row>
    <row r="63" spans="1:16" s="1" customFormat="1" ht="15.75" outlineLevel="2">
      <c r="A63" s="24" t="s">
        <v>24</v>
      </c>
      <c r="B63" s="65" t="s">
        <v>199</v>
      </c>
      <c r="C63" s="68">
        <f t="shared" si="8"/>
        <v>49</v>
      </c>
      <c r="D63" s="29" t="s">
        <v>200</v>
      </c>
      <c r="E63" s="25">
        <v>374.22</v>
      </c>
      <c r="F63" s="26">
        <v>10</v>
      </c>
      <c r="G63" s="56">
        <f t="shared" si="6"/>
        <v>37.422000000000004</v>
      </c>
      <c r="H63" s="25">
        <v>720.743</v>
      </c>
      <c r="I63" s="25">
        <v>2105.694</v>
      </c>
      <c r="J63" s="25">
        <v>1080.146</v>
      </c>
      <c r="K63" s="25">
        <v>114.953</v>
      </c>
      <c r="L63" s="25">
        <v>175.028</v>
      </c>
      <c r="M63" s="53">
        <f t="shared" si="7"/>
        <v>0</v>
      </c>
      <c r="N63" s="25">
        <v>175.028</v>
      </c>
      <c r="O63" s="27">
        <v>40</v>
      </c>
      <c r="P63" s="27">
        <v>0</v>
      </c>
    </row>
    <row r="64" spans="1:16" s="1" customFormat="1" ht="15.75" outlineLevel="2">
      <c r="A64" s="24" t="s">
        <v>24</v>
      </c>
      <c r="B64" s="65" t="s">
        <v>201</v>
      </c>
      <c r="C64" s="68">
        <f t="shared" si="8"/>
        <v>50</v>
      </c>
      <c r="D64" s="29" t="s">
        <v>202</v>
      </c>
      <c r="E64" s="25">
        <v>163.13</v>
      </c>
      <c r="F64" s="26">
        <v>10</v>
      </c>
      <c r="G64" s="56">
        <f t="shared" si="6"/>
        <v>16.313</v>
      </c>
      <c r="H64" s="25">
        <v>240.323</v>
      </c>
      <c r="I64" s="25">
        <v>1037.098</v>
      </c>
      <c r="J64" s="25">
        <v>243.47</v>
      </c>
      <c r="K64" s="25">
        <v>69.478</v>
      </c>
      <c r="L64" s="25">
        <v>19.172</v>
      </c>
      <c r="M64" s="53">
        <f t="shared" si="7"/>
        <v>0</v>
      </c>
      <c r="N64" s="25">
        <v>19.172</v>
      </c>
      <c r="O64" s="27">
        <v>8.88</v>
      </c>
      <c r="P64" s="27">
        <v>0</v>
      </c>
    </row>
    <row r="65" spans="1:16" s="1" customFormat="1" ht="15.75" outlineLevel="2">
      <c r="A65" s="24" t="s">
        <v>24</v>
      </c>
      <c r="B65" s="65" t="s">
        <v>203</v>
      </c>
      <c r="C65" s="68">
        <f t="shared" si="8"/>
        <v>51</v>
      </c>
      <c r="D65" s="29" t="s">
        <v>204</v>
      </c>
      <c r="E65" s="25">
        <v>397.072</v>
      </c>
      <c r="F65" s="26">
        <v>10</v>
      </c>
      <c r="G65" s="56">
        <f t="shared" si="6"/>
        <v>39.7072</v>
      </c>
      <c r="H65" s="25">
        <v>574.506</v>
      </c>
      <c r="I65" s="25">
        <v>719.382</v>
      </c>
      <c r="J65" s="25">
        <v>245.029</v>
      </c>
      <c r="K65" s="25">
        <v>0.405</v>
      </c>
      <c r="L65" s="25">
        <v>98.03</v>
      </c>
      <c r="M65" s="53">
        <f t="shared" si="7"/>
        <v>-0.24800000000000466</v>
      </c>
      <c r="N65" s="25">
        <v>97.782</v>
      </c>
      <c r="O65" s="27">
        <v>18</v>
      </c>
      <c r="P65" s="27">
        <v>0</v>
      </c>
    </row>
    <row r="66" spans="1:16" s="1" customFormat="1" ht="15.75" outlineLevel="2">
      <c r="A66" s="24" t="s">
        <v>24</v>
      </c>
      <c r="B66" s="65" t="s">
        <v>205</v>
      </c>
      <c r="C66" s="68">
        <f t="shared" si="8"/>
        <v>52</v>
      </c>
      <c r="D66" s="29" t="s">
        <v>206</v>
      </c>
      <c r="E66" s="25">
        <v>252</v>
      </c>
      <c r="F66" s="26">
        <v>5</v>
      </c>
      <c r="G66" s="56">
        <f t="shared" si="6"/>
        <v>50.4</v>
      </c>
      <c r="H66" s="25">
        <v>471.756</v>
      </c>
      <c r="I66" s="25">
        <v>1592.585</v>
      </c>
      <c r="J66" s="25">
        <v>743.623</v>
      </c>
      <c r="K66" s="25">
        <v>71.023</v>
      </c>
      <c r="L66" s="25">
        <v>69.565</v>
      </c>
      <c r="M66" s="53">
        <f t="shared" si="7"/>
        <v>0</v>
      </c>
      <c r="N66" s="25">
        <v>69.565</v>
      </c>
      <c r="O66" s="27">
        <v>21</v>
      </c>
      <c r="P66" s="27">
        <v>0</v>
      </c>
    </row>
    <row r="67" spans="1:16" s="1" customFormat="1" ht="15.75" outlineLevel="2">
      <c r="A67" s="24" t="s">
        <v>24</v>
      </c>
      <c r="B67" s="65" t="s">
        <v>207</v>
      </c>
      <c r="C67" s="68">
        <f t="shared" si="8"/>
        <v>53</v>
      </c>
      <c r="D67" s="29" t="s">
        <v>208</v>
      </c>
      <c r="E67" s="25">
        <v>205.32</v>
      </c>
      <c r="F67" s="26">
        <v>10</v>
      </c>
      <c r="G67" s="56">
        <f t="shared" si="6"/>
        <v>20.532</v>
      </c>
      <c r="H67" s="25">
        <v>56.855</v>
      </c>
      <c r="I67" s="25">
        <v>64.702</v>
      </c>
      <c r="J67" s="25">
        <v>7.229</v>
      </c>
      <c r="K67" s="25">
        <v>0.688</v>
      </c>
      <c r="L67" s="25">
        <v>0.285</v>
      </c>
      <c r="M67" s="53">
        <f t="shared" si="7"/>
        <v>-0.07099999999999998</v>
      </c>
      <c r="N67" s="25">
        <v>0.214</v>
      </c>
      <c r="O67" s="27">
        <v>0</v>
      </c>
      <c r="P67" s="27">
        <v>0</v>
      </c>
    </row>
    <row r="68" spans="1:16" s="1" customFormat="1" ht="15.75" outlineLevel="2">
      <c r="A68" s="24" t="s">
        <v>24</v>
      </c>
      <c r="B68" s="65" t="s">
        <v>209</v>
      </c>
      <c r="C68" s="68">
        <f t="shared" si="8"/>
        <v>54</v>
      </c>
      <c r="D68" s="29" t="s">
        <v>210</v>
      </c>
      <c r="E68" s="25">
        <v>116.875</v>
      </c>
      <c r="F68" s="26">
        <v>10</v>
      </c>
      <c r="G68" s="56">
        <f t="shared" si="6"/>
        <v>11.6875</v>
      </c>
      <c r="H68" s="25">
        <v>139.876</v>
      </c>
      <c r="I68" s="25">
        <v>211.858</v>
      </c>
      <c r="J68" s="25">
        <v>24.192</v>
      </c>
      <c r="K68" s="25">
        <v>7.639</v>
      </c>
      <c r="L68" s="25">
        <v>6.621</v>
      </c>
      <c r="M68" s="53">
        <f t="shared" si="7"/>
        <v>0</v>
      </c>
      <c r="N68" s="25">
        <v>6.621</v>
      </c>
      <c r="O68" s="27">
        <v>4.5</v>
      </c>
      <c r="P68" s="27">
        <v>0</v>
      </c>
    </row>
    <row r="69" spans="1:16" s="1" customFormat="1" ht="15.75" outlineLevel="2">
      <c r="A69" s="24" t="s">
        <v>24</v>
      </c>
      <c r="B69" s="65" t="s">
        <v>211</v>
      </c>
      <c r="C69" s="68">
        <f t="shared" si="8"/>
        <v>55</v>
      </c>
      <c r="D69" s="29" t="s">
        <v>212</v>
      </c>
      <c r="E69" s="25">
        <v>30</v>
      </c>
      <c r="F69" s="26">
        <v>10</v>
      </c>
      <c r="G69" s="56">
        <f t="shared" si="6"/>
        <v>3</v>
      </c>
      <c r="H69" s="25">
        <v>63.612</v>
      </c>
      <c r="I69" s="25">
        <v>156.524</v>
      </c>
      <c r="J69" s="25">
        <v>332.556</v>
      </c>
      <c r="K69" s="25">
        <v>0.058</v>
      </c>
      <c r="L69" s="25">
        <v>39.085</v>
      </c>
      <c r="M69" s="53">
        <f t="shared" si="7"/>
        <v>-18.957</v>
      </c>
      <c r="N69" s="25">
        <v>20.128</v>
      </c>
      <c r="O69" s="27">
        <v>50</v>
      </c>
      <c r="P69" s="27">
        <v>0</v>
      </c>
    </row>
    <row r="70" spans="1:16" s="1" customFormat="1" ht="15.75" outlineLevel="2">
      <c r="A70" s="24" t="s">
        <v>24</v>
      </c>
      <c r="B70" s="65" t="s">
        <v>213</v>
      </c>
      <c r="C70" s="68">
        <f t="shared" si="8"/>
        <v>56</v>
      </c>
      <c r="D70" s="29" t="s">
        <v>214</v>
      </c>
      <c r="E70" s="25">
        <v>94.875</v>
      </c>
      <c r="F70" s="26">
        <v>10</v>
      </c>
      <c r="G70" s="56">
        <f t="shared" si="6"/>
        <v>9.4875</v>
      </c>
      <c r="H70" s="25">
        <v>2.706</v>
      </c>
      <c r="I70" s="25">
        <v>4.603</v>
      </c>
      <c r="J70" s="25">
        <v>0.074</v>
      </c>
      <c r="K70" s="25">
        <v>0.017</v>
      </c>
      <c r="L70" s="25">
        <v>1.802</v>
      </c>
      <c r="M70" s="53">
        <f t="shared" si="7"/>
        <v>0</v>
      </c>
      <c r="N70" s="25">
        <v>1.802</v>
      </c>
      <c r="O70" s="27">
        <v>0</v>
      </c>
      <c r="P70" s="27">
        <v>0</v>
      </c>
    </row>
    <row r="71" spans="1:16" s="1" customFormat="1" ht="15.75" outlineLevel="2">
      <c r="A71" s="24" t="s">
        <v>24</v>
      </c>
      <c r="B71" s="65" t="s">
        <v>215</v>
      </c>
      <c r="C71" s="68">
        <f t="shared" si="8"/>
        <v>57</v>
      </c>
      <c r="D71" s="29" t="s">
        <v>216</v>
      </c>
      <c r="E71" s="25">
        <v>77.558</v>
      </c>
      <c r="F71" s="26">
        <v>10</v>
      </c>
      <c r="G71" s="56">
        <f t="shared" si="6"/>
        <v>7.755800000000001</v>
      </c>
      <c r="H71" s="25">
        <v>24.837</v>
      </c>
      <c r="I71" s="25">
        <v>30.572</v>
      </c>
      <c r="J71" s="25">
        <v>0.477</v>
      </c>
      <c r="K71" s="25">
        <v>0</v>
      </c>
      <c r="L71" s="25">
        <v>-0.684</v>
      </c>
      <c r="M71" s="53">
        <f t="shared" si="7"/>
        <v>12.818</v>
      </c>
      <c r="N71" s="25">
        <v>12.134</v>
      </c>
      <c r="O71" s="27">
        <v>0</v>
      </c>
      <c r="P71" s="27">
        <v>0</v>
      </c>
    </row>
    <row r="72" spans="1:16" s="1" customFormat="1" ht="15.75" outlineLevel="2">
      <c r="A72" s="24" t="s">
        <v>24</v>
      </c>
      <c r="B72" s="65" t="s">
        <v>715</v>
      </c>
      <c r="C72" s="68">
        <f t="shared" si="8"/>
        <v>58</v>
      </c>
      <c r="D72" s="29" t="s">
        <v>716</v>
      </c>
      <c r="E72" s="25">
        <v>30</v>
      </c>
      <c r="F72" s="26">
        <v>10</v>
      </c>
      <c r="G72" s="56">
        <f t="shared" si="6"/>
        <v>3</v>
      </c>
      <c r="H72" s="25">
        <v>18.974</v>
      </c>
      <c r="I72" s="25">
        <v>26.687</v>
      </c>
      <c r="J72" s="25">
        <v>7.076</v>
      </c>
      <c r="K72" s="25">
        <v>0</v>
      </c>
      <c r="L72" s="25">
        <v>3.177</v>
      </c>
      <c r="M72" s="53">
        <f t="shared" si="7"/>
        <v>0</v>
      </c>
      <c r="N72" s="25">
        <v>3.177</v>
      </c>
      <c r="O72" s="27">
        <v>2</v>
      </c>
      <c r="P72" s="27">
        <v>0</v>
      </c>
    </row>
    <row r="73" spans="1:16" s="1" customFormat="1" ht="15.75" outlineLevel="2">
      <c r="A73" s="24" t="s">
        <v>24</v>
      </c>
      <c r="B73" s="65" t="s">
        <v>217</v>
      </c>
      <c r="C73" s="68">
        <f t="shared" si="8"/>
        <v>59</v>
      </c>
      <c r="D73" s="29" t="s">
        <v>218</v>
      </c>
      <c r="E73" s="25">
        <v>100</v>
      </c>
      <c r="F73" s="26">
        <v>10</v>
      </c>
      <c r="G73" s="56">
        <f t="shared" si="6"/>
        <v>10</v>
      </c>
      <c r="H73" s="25">
        <v>111.127</v>
      </c>
      <c r="I73" s="25">
        <v>127.3</v>
      </c>
      <c r="J73" s="25">
        <v>22.7</v>
      </c>
      <c r="K73" s="25">
        <v>0.165</v>
      </c>
      <c r="L73" s="25">
        <v>10.829</v>
      </c>
      <c r="M73" s="53">
        <f t="shared" si="7"/>
        <v>-1.7380000000000013</v>
      </c>
      <c r="N73" s="25">
        <v>9.091</v>
      </c>
      <c r="O73" s="27">
        <v>7.5</v>
      </c>
      <c r="P73" s="27">
        <v>0</v>
      </c>
    </row>
    <row r="74" spans="1:16" s="1" customFormat="1" ht="15.75" outlineLevel="2">
      <c r="A74" s="24" t="s">
        <v>24</v>
      </c>
      <c r="B74" s="65" t="s">
        <v>219</v>
      </c>
      <c r="C74" s="68">
        <f t="shared" si="8"/>
        <v>60</v>
      </c>
      <c r="D74" s="29" t="s">
        <v>220</v>
      </c>
      <c r="E74" s="25">
        <v>395.911</v>
      </c>
      <c r="F74" s="26">
        <v>5</v>
      </c>
      <c r="G74" s="56">
        <f t="shared" si="6"/>
        <v>79.1822</v>
      </c>
      <c r="H74" s="25">
        <v>5.175</v>
      </c>
      <c r="I74" s="25">
        <v>119.776</v>
      </c>
      <c r="J74" s="25">
        <v>125.532</v>
      </c>
      <c r="K74" s="25">
        <v>0</v>
      </c>
      <c r="L74" s="25">
        <v>107.617</v>
      </c>
      <c r="M74" s="53">
        <f t="shared" si="7"/>
        <v>-12.40700000000001</v>
      </c>
      <c r="N74" s="25">
        <v>95.21</v>
      </c>
      <c r="O74" s="27">
        <v>0</v>
      </c>
      <c r="P74" s="27">
        <v>0</v>
      </c>
    </row>
    <row r="75" spans="1:16" s="1" customFormat="1" ht="15.75" outlineLevel="2">
      <c r="A75" s="24" t="s">
        <v>24</v>
      </c>
      <c r="B75" s="65" t="s">
        <v>221</v>
      </c>
      <c r="C75" s="68">
        <f t="shared" si="8"/>
        <v>61</v>
      </c>
      <c r="D75" s="29" t="s">
        <v>222</v>
      </c>
      <c r="E75" s="25">
        <v>83.16</v>
      </c>
      <c r="F75" s="26">
        <v>10</v>
      </c>
      <c r="G75" s="56">
        <f t="shared" si="6"/>
        <v>8.315999999999999</v>
      </c>
      <c r="H75" s="25">
        <v>45.033</v>
      </c>
      <c r="I75" s="25">
        <v>48.723</v>
      </c>
      <c r="J75" s="25">
        <v>4.172</v>
      </c>
      <c r="K75" s="25">
        <v>0.003</v>
      </c>
      <c r="L75" s="25">
        <v>10.852</v>
      </c>
      <c r="M75" s="53">
        <f t="shared" si="7"/>
        <v>-0.18299999999999983</v>
      </c>
      <c r="N75" s="25">
        <v>10.669</v>
      </c>
      <c r="O75" s="27">
        <v>0</v>
      </c>
      <c r="P75" s="27">
        <v>0</v>
      </c>
    </row>
    <row r="76" spans="1:16" s="1" customFormat="1" ht="15.75" outlineLevel="2">
      <c r="A76" s="24" t="s">
        <v>24</v>
      </c>
      <c r="B76" s="65" t="s">
        <v>223</v>
      </c>
      <c r="C76" s="68">
        <f t="shared" si="8"/>
        <v>62</v>
      </c>
      <c r="D76" s="29" t="s">
        <v>224</v>
      </c>
      <c r="E76" s="25">
        <v>182.574</v>
      </c>
      <c r="F76" s="26">
        <v>10</v>
      </c>
      <c r="G76" s="56">
        <f t="shared" si="6"/>
        <v>18.2574</v>
      </c>
      <c r="H76" s="25">
        <v>224.549</v>
      </c>
      <c r="I76" s="25">
        <v>327.338</v>
      </c>
      <c r="J76" s="25">
        <v>155.362</v>
      </c>
      <c r="K76" s="25">
        <v>0</v>
      </c>
      <c r="L76" s="25">
        <v>38.583</v>
      </c>
      <c r="M76" s="53">
        <f t="shared" si="7"/>
        <v>0</v>
      </c>
      <c r="N76" s="25">
        <v>38.583</v>
      </c>
      <c r="O76" s="27">
        <v>16</v>
      </c>
      <c r="P76" s="27">
        <v>0</v>
      </c>
    </row>
    <row r="77" spans="1:16" s="1" customFormat="1" ht="15.75" outlineLevel="2">
      <c r="A77" s="24" t="s">
        <v>24</v>
      </c>
      <c r="B77" s="65" t="s">
        <v>60</v>
      </c>
      <c r="C77" s="68">
        <f t="shared" si="8"/>
        <v>63</v>
      </c>
      <c r="D77" s="29" t="s">
        <v>61</v>
      </c>
      <c r="E77" s="25">
        <v>75.778</v>
      </c>
      <c r="F77" s="26">
        <v>10</v>
      </c>
      <c r="G77" s="56">
        <f t="shared" si="6"/>
        <v>7.577800000000001</v>
      </c>
      <c r="H77" s="25">
        <v>19.58</v>
      </c>
      <c r="I77" s="25">
        <v>36.886</v>
      </c>
      <c r="J77" s="25">
        <v>4.538</v>
      </c>
      <c r="K77" s="25">
        <v>0</v>
      </c>
      <c r="L77" s="25">
        <v>1.615</v>
      </c>
      <c r="M77" s="53">
        <f t="shared" si="7"/>
        <v>-0.22799999999999998</v>
      </c>
      <c r="N77" s="25">
        <v>1.387</v>
      </c>
      <c r="O77" s="27">
        <v>1</v>
      </c>
      <c r="P77" s="27">
        <v>0</v>
      </c>
    </row>
    <row r="78" spans="1:16" s="1" customFormat="1" ht="15.75" outlineLevel="2">
      <c r="A78" s="24" t="s">
        <v>24</v>
      </c>
      <c r="B78" s="65" t="s">
        <v>719</v>
      </c>
      <c r="C78" s="68">
        <f t="shared" si="8"/>
        <v>64</v>
      </c>
      <c r="D78" s="29" t="s">
        <v>720</v>
      </c>
      <c r="E78" s="25">
        <v>51.8</v>
      </c>
      <c r="F78" s="26">
        <v>5</v>
      </c>
      <c r="G78" s="56">
        <f t="shared" si="6"/>
        <v>10.36</v>
      </c>
      <c r="H78" s="25">
        <v>10.97</v>
      </c>
      <c r="I78" s="25">
        <v>24.932</v>
      </c>
      <c r="J78" s="25">
        <v>7.686</v>
      </c>
      <c r="K78" s="25">
        <v>0.001</v>
      </c>
      <c r="L78" s="25">
        <v>-2.045</v>
      </c>
      <c r="M78" s="53">
        <f t="shared" si="7"/>
        <v>-0.12199999999999989</v>
      </c>
      <c r="N78" s="25">
        <v>-2.167</v>
      </c>
      <c r="O78" s="27">
        <v>0</v>
      </c>
      <c r="P78" s="27">
        <v>0</v>
      </c>
    </row>
    <row r="79" spans="1:16" s="1" customFormat="1" ht="15.75" outlineLevel="2">
      <c r="A79" s="24" t="s">
        <v>24</v>
      </c>
      <c r="B79" s="65" t="s">
        <v>225</v>
      </c>
      <c r="C79" s="68">
        <f t="shared" si="8"/>
        <v>65</v>
      </c>
      <c r="D79" s="29" t="s">
        <v>226</v>
      </c>
      <c r="E79" s="25">
        <v>125.4</v>
      </c>
      <c r="F79" s="26">
        <v>10</v>
      </c>
      <c r="G79" s="56">
        <f t="shared" si="6"/>
        <v>12.540000000000001</v>
      </c>
      <c r="H79" s="25">
        <v>81.74</v>
      </c>
      <c r="I79" s="25">
        <v>90.573</v>
      </c>
      <c r="J79" s="25">
        <v>15.324</v>
      </c>
      <c r="K79" s="25">
        <v>0</v>
      </c>
      <c r="L79" s="25">
        <v>13.891</v>
      </c>
      <c r="M79" s="53">
        <f t="shared" si="7"/>
        <v>-0.10599999999999987</v>
      </c>
      <c r="N79" s="25">
        <v>13.785</v>
      </c>
      <c r="O79" s="27">
        <v>0</v>
      </c>
      <c r="P79" s="27">
        <v>0</v>
      </c>
    </row>
    <row r="80" spans="1:16" s="1" customFormat="1" ht="15.75" outlineLevel="2">
      <c r="A80" s="24" t="s">
        <v>24</v>
      </c>
      <c r="B80" s="65" t="s">
        <v>227</v>
      </c>
      <c r="C80" s="68">
        <f t="shared" si="8"/>
        <v>66</v>
      </c>
      <c r="D80" s="29" t="s">
        <v>228</v>
      </c>
      <c r="E80" s="25">
        <v>50</v>
      </c>
      <c r="F80" s="26">
        <v>10</v>
      </c>
      <c r="G80" s="56">
        <f t="shared" si="6"/>
        <v>5</v>
      </c>
      <c r="H80" s="25">
        <v>58.066</v>
      </c>
      <c r="I80" s="25">
        <v>110.888</v>
      </c>
      <c r="J80" s="25">
        <v>16.895</v>
      </c>
      <c r="K80" s="25">
        <v>0</v>
      </c>
      <c r="L80" s="25">
        <v>8.374</v>
      </c>
      <c r="M80" s="53">
        <f t="shared" si="7"/>
        <v>0</v>
      </c>
      <c r="N80" s="25">
        <v>8.374</v>
      </c>
      <c r="O80" s="27">
        <v>13</v>
      </c>
      <c r="P80" s="27">
        <v>0</v>
      </c>
    </row>
    <row r="81" spans="1:16" s="1" customFormat="1" ht="15.75" outlineLevel="2">
      <c r="A81" s="24" t="s">
        <v>24</v>
      </c>
      <c r="B81" s="65" t="s">
        <v>229</v>
      </c>
      <c r="C81" s="68">
        <f t="shared" si="8"/>
        <v>67</v>
      </c>
      <c r="D81" s="29" t="s">
        <v>230</v>
      </c>
      <c r="E81" s="25">
        <v>872.176</v>
      </c>
      <c r="F81" s="26">
        <v>10</v>
      </c>
      <c r="G81" s="56">
        <f t="shared" si="6"/>
        <v>87.2176</v>
      </c>
      <c r="H81" s="25">
        <v>444.217</v>
      </c>
      <c r="I81" s="25">
        <v>474.002</v>
      </c>
      <c r="J81" s="25">
        <v>141.206</v>
      </c>
      <c r="K81" s="25">
        <v>0.306</v>
      </c>
      <c r="L81" s="25">
        <v>102.094</v>
      </c>
      <c r="M81" s="53">
        <f t="shared" si="7"/>
        <v>-0.022999999999996135</v>
      </c>
      <c r="N81" s="25">
        <v>102.071</v>
      </c>
      <c r="O81" s="27">
        <v>0</v>
      </c>
      <c r="P81" s="27">
        <v>0</v>
      </c>
    </row>
    <row r="82" spans="1:16" s="1" customFormat="1" ht="15.75" outlineLevel="2">
      <c r="A82" s="24" t="s">
        <v>24</v>
      </c>
      <c r="B82" s="65" t="s">
        <v>231</v>
      </c>
      <c r="C82" s="68">
        <f t="shared" si="8"/>
        <v>68</v>
      </c>
      <c r="D82" s="29" t="s">
        <v>232</v>
      </c>
      <c r="E82" s="25">
        <v>340.2</v>
      </c>
      <c r="F82" s="26">
        <v>10</v>
      </c>
      <c r="G82" s="56">
        <f t="shared" si="6"/>
        <v>34.019999999999996</v>
      </c>
      <c r="H82" s="25">
        <v>406.543</v>
      </c>
      <c r="I82" s="25">
        <v>598.761</v>
      </c>
      <c r="J82" s="25">
        <v>54.192</v>
      </c>
      <c r="K82" s="25">
        <v>0</v>
      </c>
      <c r="L82" s="25">
        <v>44.517</v>
      </c>
      <c r="M82" s="53">
        <f t="shared" si="7"/>
        <v>0</v>
      </c>
      <c r="N82" s="25">
        <v>44.517</v>
      </c>
      <c r="O82" s="27">
        <v>12.5</v>
      </c>
      <c r="P82" s="27">
        <v>0</v>
      </c>
    </row>
    <row r="83" spans="1:16" s="1" customFormat="1" ht="15.75" outlineLevel="2">
      <c r="A83" s="24" t="s">
        <v>24</v>
      </c>
      <c r="B83" s="65" t="s">
        <v>25</v>
      </c>
      <c r="C83" s="68">
        <f t="shared" si="8"/>
        <v>69</v>
      </c>
      <c r="D83" s="29" t="s">
        <v>26</v>
      </c>
      <c r="E83" s="25">
        <v>140.8</v>
      </c>
      <c r="F83" s="26">
        <v>10</v>
      </c>
      <c r="G83" s="56">
        <f t="shared" si="6"/>
        <v>14.080000000000002</v>
      </c>
      <c r="H83" s="25">
        <v>99.159</v>
      </c>
      <c r="I83" s="25">
        <v>101.705</v>
      </c>
      <c r="J83" s="25">
        <v>13.622</v>
      </c>
      <c r="K83" s="25">
        <v>0</v>
      </c>
      <c r="L83" s="25">
        <v>17.304</v>
      </c>
      <c r="M83" s="53">
        <f t="shared" si="7"/>
        <v>0</v>
      </c>
      <c r="N83" s="25">
        <v>17.304</v>
      </c>
      <c r="O83" s="27">
        <v>1</v>
      </c>
      <c r="P83" s="27">
        <v>0</v>
      </c>
    </row>
    <row r="84" spans="1:16" s="1" customFormat="1" ht="15.75" outlineLevel="2">
      <c r="A84" s="24" t="s">
        <v>24</v>
      </c>
      <c r="B84" s="65" t="s">
        <v>233</v>
      </c>
      <c r="C84" s="68">
        <f t="shared" si="8"/>
        <v>70</v>
      </c>
      <c r="D84" s="29" t="s">
        <v>234</v>
      </c>
      <c r="E84" s="25">
        <v>128.7</v>
      </c>
      <c r="F84" s="26">
        <v>10</v>
      </c>
      <c r="G84" s="56">
        <f t="shared" si="6"/>
        <v>12.87</v>
      </c>
      <c r="H84" s="25">
        <v>47.036</v>
      </c>
      <c r="I84" s="25">
        <v>52.045</v>
      </c>
      <c r="J84" s="25">
        <v>9.622</v>
      </c>
      <c r="K84" s="25">
        <v>0</v>
      </c>
      <c r="L84" s="25">
        <v>9.339</v>
      </c>
      <c r="M84" s="53">
        <f t="shared" si="7"/>
        <v>0</v>
      </c>
      <c r="N84" s="25">
        <v>9.339</v>
      </c>
      <c r="O84" s="27">
        <v>1</v>
      </c>
      <c r="P84" s="27">
        <v>0</v>
      </c>
    </row>
    <row r="85" spans="1:16" s="1" customFormat="1" ht="15.75" outlineLevel="2">
      <c r="A85" s="24" t="s">
        <v>24</v>
      </c>
      <c r="B85" s="65" t="s">
        <v>235</v>
      </c>
      <c r="C85" s="68">
        <f t="shared" si="8"/>
        <v>71</v>
      </c>
      <c r="D85" s="29" t="s">
        <v>236</v>
      </c>
      <c r="E85" s="25">
        <v>273</v>
      </c>
      <c r="F85" s="26">
        <v>10</v>
      </c>
      <c r="G85" s="56">
        <f t="shared" si="6"/>
        <v>27.3</v>
      </c>
      <c r="H85" s="25">
        <v>422.046</v>
      </c>
      <c r="I85" s="25">
        <v>564.949</v>
      </c>
      <c r="J85" s="25">
        <v>73.18</v>
      </c>
      <c r="K85" s="25">
        <v>23.949</v>
      </c>
      <c r="L85" s="25">
        <v>19.027</v>
      </c>
      <c r="M85" s="53">
        <f t="shared" si="7"/>
        <v>-2.4990000000000023</v>
      </c>
      <c r="N85" s="25">
        <v>16.528</v>
      </c>
      <c r="O85" s="27">
        <v>0</v>
      </c>
      <c r="P85" s="27">
        <v>0</v>
      </c>
    </row>
    <row r="86" spans="1:16" s="1" customFormat="1" ht="15.75" outlineLevel="2">
      <c r="A86" s="24" t="s">
        <v>24</v>
      </c>
      <c r="B86" s="65" t="s">
        <v>237</v>
      </c>
      <c r="C86" s="68">
        <f t="shared" si="8"/>
        <v>72</v>
      </c>
      <c r="D86" s="29" t="s">
        <v>238</v>
      </c>
      <c r="E86" s="25">
        <v>263.866</v>
      </c>
      <c r="F86" s="26">
        <v>10</v>
      </c>
      <c r="G86" s="56">
        <f t="shared" si="6"/>
        <v>26.386599999999998</v>
      </c>
      <c r="H86" s="25">
        <v>358.15</v>
      </c>
      <c r="I86" s="25">
        <v>674.336</v>
      </c>
      <c r="J86" s="25">
        <v>133.732</v>
      </c>
      <c r="K86" s="25">
        <v>31.129</v>
      </c>
      <c r="L86" s="25">
        <v>-1.437</v>
      </c>
      <c r="M86" s="53">
        <f t="shared" si="7"/>
        <v>0</v>
      </c>
      <c r="N86" s="25">
        <v>-1.437</v>
      </c>
      <c r="O86" s="27">
        <v>0</v>
      </c>
      <c r="P86" s="27">
        <v>0</v>
      </c>
    </row>
    <row r="87" spans="1:16" s="1" customFormat="1" ht="15.75" outlineLevel="2">
      <c r="A87" s="24" t="s">
        <v>24</v>
      </c>
      <c r="B87" s="65" t="s">
        <v>239</v>
      </c>
      <c r="C87" s="68">
        <f t="shared" si="8"/>
        <v>73</v>
      </c>
      <c r="D87" s="29" t="s">
        <v>240</v>
      </c>
      <c r="E87" s="25">
        <v>136.4</v>
      </c>
      <c r="F87" s="26">
        <v>10</v>
      </c>
      <c r="G87" s="56">
        <f t="shared" si="6"/>
        <v>13.64</v>
      </c>
      <c r="H87" s="25">
        <v>-1.496</v>
      </c>
      <c r="I87" s="25">
        <v>7.741</v>
      </c>
      <c r="J87" s="25">
        <v>0.129</v>
      </c>
      <c r="K87" s="25">
        <v>0</v>
      </c>
      <c r="L87" s="25">
        <v>-5.24</v>
      </c>
      <c r="M87" s="53">
        <f t="shared" si="7"/>
        <v>0</v>
      </c>
      <c r="N87" s="25">
        <v>-5.24</v>
      </c>
      <c r="O87" s="27">
        <v>0</v>
      </c>
      <c r="P87" s="27">
        <v>0</v>
      </c>
    </row>
    <row r="88" spans="1:16" s="1" customFormat="1" ht="16.5" outlineLevel="2" thickBot="1">
      <c r="A88" s="24" t="s">
        <v>24</v>
      </c>
      <c r="B88" s="65" t="s">
        <v>241</v>
      </c>
      <c r="C88" s="68">
        <f t="shared" si="8"/>
        <v>74</v>
      </c>
      <c r="D88" s="32" t="s">
        <v>242</v>
      </c>
      <c r="E88" s="33">
        <v>300</v>
      </c>
      <c r="F88" s="34">
        <v>10</v>
      </c>
      <c r="G88" s="37">
        <f t="shared" si="6"/>
        <v>30</v>
      </c>
      <c r="H88" s="33">
        <v>-0.469</v>
      </c>
      <c r="I88" s="33">
        <v>0.265</v>
      </c>
      <c r="J88" s="33">
        <v>0</v>
      </c>
      <c r="K88" s="33">
        <v>0</v>
      </c>
      <c r="L88" s="33">
        <v>-1.052</v>
      </c>
      <c r="M88" s="53">
        <f t="shared" si="7"/>
        <v>-0.20899999999999985</v>
      </c>
      <c r="N88" s="33">
        <v>-1.261</v>
      </c>
      <c r="O88" s="36">
        <v>0</v>
      </c>
      <c r="P88" s="36">
        <v>0</v>
      </c>
    </row>
    <row r="89" spans="1:16" s="1" customFormat="1" ht="16.5" outlineLevel="1" thickBot="1">
      <c r="A89" s="29" t="s">
        <v>924</v>
      </c>
      <c r="B89" s="65"/>
      <c r="C89" s="38">
        <f>COUNT(C51:C88)</f>
        <v>38</v>
      </c>
      <c r="D89" s="39"/>
      <c r="E89" s="39">
        <f>SUBTOTAL(9,E51:E88)</f>
        <v>8311.687999999998</v>
      </c>
      <c r="F89" s="40"/>
      <c r="G89" s="41">
        <f aca="true" t="shared" si="9" ref="G89:N89">SUBTOTAL(9,G51:G88)</f>
        <v>901.1399</v>
      </c>
      <c r="H89" s="39">
        <f t="shared" si="9"/>
        <v>7945.42</v>
      </c>
      <c r="I89" s="39">
        <f t="shared" si="9"/>
        <v>16004.829</v>
      </c>
      <c r="J89" s="39">
        <f t="shared" si="9"/>
        <v>4820.832999999999</v>
      </c>
      <c r="K89" s="39">
        <f t="shared" si="9"/>
        <v>585.651</v>
      </c>
      <c r="L89" s="39">
        <f t="shared" si="9"/>
        <v>1182.0980000000004</v>
      </c>
      <c r="M89" s="41">
        <f t="shared" si="9"/>
        <v>-31.738000000000017</v>
      </c>
      <c r="N89" s="39">
        <f t="shared" si="9"/>
        <v>1150.3600000000004</v>
      </c>
      <c r="O89" s="42"/>
      <c r="P89" s="42"/>
    </row>
    <row r="90" spans="1:16" s="1" customFormat="1" ht="15.75" outlineLevel="1">
      <c r="A90" s="29"/>
      <c r="B90" s="65"/>
      <c r="C90" s="43"/>
      <c r="D90" s="44"/>
      <c r="E90" s="35"/>
      <c r="F90" s="45"/>
      <c r="G90" s="57"/>
      <c r="H90" s="35"/>
      <c r="I90" s="35"/>
      <c r="J90" s="35"/>
      <c r="K90" s="35"/>
      <c r="L90" s="35"/>
      <c r="M90" s="57"/>
      <c r="N90" s="35"/>
      <c r="O90" s="46"/>
      <c r="P90" s="46"/>
    </row>
    <row r="91" spans="1:16" s="1" customFormat="1" ht="18.75" outlineLevel="1">
      <c r="A91" s="29"/>
      <c r="B91" s="65"/>
      <c r="C91" s="43"/>
      <c r="D91" s="47" t="s">
        <v>956</v>
      </c>
      <c r="E91" s="35"/>
      <c r="F91" s="45"/>
      <c r="G91" s="57"/>
      <c r="H91" s="35"/>
      <c r="I91" s="35"/>
      <c r="J91" s="35"/>
      <c r="K91" s="35"/>
      <c r="L91" s="35"/>
      <c r="M91" s="57"/>
      <c r="N91" s="35"/>
      <c r="O91" s="46"/>
      <c r="P91" s="46"/>
    </row>
    <row r="92" spans="1:16" s="1" customFormat="1" ht="15.75" outlineLevel="1">
      <c r="A92" s="29"/>
      <c r="B92" s="65"/>
      <c r="C92" s="43"/>
      <c r="D92" s="44"/>
      <c r="E92" s="35"/>
      <c r="F92" s="45"/>
      <c r="G92" s="57"/>
      <c r="H92" s="35"/>
      <c r="I92" s="35"/>
      <c r="J92" s="35"/>
      <c r="K92" s="35"/>
      <c r="L92" s="35"/>
      <c r="M92" s="57"/>
      <c r="N92" s="35"/>
      <c r="O92" s="46"/>
      <c r="P92" s="46"/>
    </row>
    <row r="93" spans="1:16" s="1" customFormat="1" ht="15.75" outlineLevel="2">
      <c r="A93" s="24" t="s">
        <v>15</v>
      </c>
      <c r="B93" s="65" t="s">
        <v>243</v>
      </c>
      <c r="C93" s="48">
        <f>+C88+1</f>
        <v>75</v>
      </c>
      <c r="D93" s="49" t="s">
        <v>244</v>
      </c>
      <c r="E93" s="50">
        <v>104.544</v>
      </c>
      <c r="F93" s="51">
        <v>10</v>
      </c>
      <c r="G93" s="53">
        <f aca="true" t="shared" si="10" ref="G93:G118">+E93/F93</f>
        <v>10.4544</v>
      </c>
      <c r="H93" s="50">
        <v>91.579</v>
      </c>
      <c r="I93" s="50">
        <v>121.128</v>
      </c>
      <c r="J93" s="50">
        <v>6.712</v>
      </c>
      <c r="K93" s="50">
        <v>2.892</v>
      </c>
      <c r="L93" s="50">
        <v>19.709</v>
      </c>
      <c r="M93" s="53">
        <f>+N93-L93</f>
        <v>12.919999999999998</v>
      </c>
      <c r="N93" s="50">
        <v>32.629</v>
      </c>
      <c r="O93" s="52">
        <v>0</v>
      </c>
      <c r="P93" s="52">
        <v>0</v>
      </c>
    </row>
    <row r="94" spans="1:16" s="1" customFormat="1" ht="15.75" outlineLevel="2">
      <c r="A94" s="24" t="s">
        <v>15</v>
      </c>
      <c r="B94" s="65" t="s">
        <v>245</v>
      </c>
      <c r="C94" s="68">
        <f aca="true" t="shared" si="11" ref="C94:C140">+C93+1</f>
        <v>76</v>
      </c>
      <c r="D94" s="29" t="s">
        <v>246</v>
      </c>
      <c r="E94" s="25">
        <v>324</v>
      </c>
      <c r="F94" s="26">
        <v>10</v>
      </c>
      <c r="G94" s="56">
        <f t="shared" si="10"/>
        <v>32.4</v>
      </c>
      <c r="H94" s="25">
        <v>1011.782</v>
      </c>
      <c r="I94" s="25">
        <v>7906.532</v>
      </c>
      <c r="J94" s="25">
        <v>1056.306</v>
      </c>
      <c r="K94" s="25">
        <v>745.564</v>
      </c>
      <c r="L94" s="25">
        <v>140.551</v>
      </c>
      <c r="M94" s="53">
        <f aca="true" t="shared" si="12" ref="M94:M118">+N94-L94</f>
        <v>0</v>
      </c>
      <c r="N94" s="25">
        <v>140.551</v>
      </c>
      <c r="O94" s="27">
        <v>15</v>
      </c>
      <c r="P94" s="27">
        <v>0</v>
      </c>
    </row>
    <row r="95" spans="1:16" s="1" customFormat="1" ht="15.75" outlineLevel="2">
      <c r="A95" s="24" t="s">
        <v>15</v>
      </c>
      <c r="B95" s="65" t="s">
        <v>249</v>
      </c>
      <c r="C95" s="68">
        <f t="shared" si="11"/>
        <v>77</v>
      </c>
      <c r="D95" s="29" t="s">
        <v>250</v>
      </c>
      <c r="E95" s="25">
        <v>232.45</v>
      </c>
      <c r="F95" s="26">
        <v>10</v>
      </c>
      <c r="G95" s="56">
        <f t="shared" si="10"/>
        <v>23.244999999999997</v>
      </c>
      <c r="H95" s="25">
        <v>424.257</v>
      </c>
      <c r="I95" s="25">
        <v>2471.994</v>
      </c>
      <c r="J95" s="25">
        <v>267.875</v>
      </c>
      <c r="K95" s="25">
        <v>119.35</v>
      </c>
      <c r="L95" s="25">
        <v>78.286</v>
      </c>
      <c r="M95" s="53">
        <f t="shared" si="12"/>
        <v>-3.700000000000003</v>
      </c>
      <c r="N95" s="25">
        <v>74.586</v>
      </c>
      <c r="O95" s="27">
        <v>10</v>
      </c>
      <c r="P95" s="27">
        <v>14.29</v>
      </c>
    </row>
    <row r="96" spans="1:16" s="1" customFormat="1" ht="15.75" outlineLevel="2">
      <c r="A96" s="24" t="s">
        <v>15</v>
      </c>
      <c r="B96" s="65" t="s">
        <v>247</v>
      </c>
      <c r="C96" s="68">
        <f t="shared" si="11"/>
        <v>78</v>
      </c>
      <c r="D96" s="29" t="s">
        <v>248</v>
      </c>
      <c r="E96" s="25">
        <v>104.431</v>
      </c>
      <c r="F96" s="26">
        <v>10</v>
      </c>
      <c r="G96" s="56">
        <f t="shared" si="10"/>
        <v>10.4431</v>
      </c>
      <c r="H96" s="25">
        <v>131.435</v>
      </c>
      <c r="I96" s="25">
        <v>358.892</v>
      </c>
      <c r="J96" s="25">
        <v>38.376</v>
      </c>
      <c r="K96" s="25">
        <v>19.861</v>
      </c>
      <c r="L96" s="25">
        <v>-1.247</v>
      </c>
      <c r="M96" s="53">
        <f t="shared" si="12"/>
        <v>-0.5999999999999999</v>
      </c>
      <c r="N96" s="25">
        <v>-1.847</v>
      </c>
      <c r="O96" s="27">
        <v>0</v>
      </c>
      <c r="P96" s="27">
        <v>0</v>
      </c>
    </row>
    <row r="97" spans="1:16" s="1" customFormat="1" ht="15.75" outlineLevel="2">
      <c r="A97" s="24" t="s">
        <v>15</v>
      </c>
      <c r="B97" s="65" t="s">
        <v>16</v>
      </c>
      <c r="C97" s="68">
        <f t="shared" si="11"/>
        <v>79</v>
      </c>
      <c r="D97" s="29" t="s">
        <v>17</v>
      </c>
      <c r="E97" s="25">
        <v>262.5</v>
      </c>
      <c r="F97" s="26">
        <v>10</v>
      </c>
      <c r="G97" s="56">
        <f t="shared" si="10"/>
        <v>26.25</v>
      </c>
      <c r="H97" s="25">
        <v>604.723</v>
      </c>
      <c r="I97" s="25">
        <v>3977.73</v>
      </c>
      <c r="J97" s="25">
        <v>398.217</v>
      </c>
      <c r="K97" s="25">
        <v>208.377</v>
      </c>
      <c r="L97" s="25">
        <v>304.497</v>
      </c>
      <c r="M97" s="53">
        <f t="shared" si="12"/>
        <v>-23.639999999999986</v>
      </c>
      <c r="N97" s="25">
        <v>280.857</v>
      </c>
      <c r="O97" s="27">
        <v>5</v>
      </c>
      <c r="P97" s="27">
        <v>5</v>
      </c>
    </row>
    <row r="98" spans="1:16" s="1" customFormat="1" ht="15.75" outlineLevel="2">
      <c r="A98" s="24" t="s">
        <v>15</v>
      </c>
      <c r="B98" s="65" t="s">
        <v>251</v>
      </c>
      <c r="C98" s="68">
        <f t="shared" si="11"/>
        <v>80</v>
      </c>
      <c r="D98" s="29" t="s">
        <v>252</v>
      </c>
      <c r="E98" s="25">
        <v>80</v>
      </c>
      <c r="F98" s="26">
        <v>10</v>
      </c>
      <c r="G98" s="56">
        <f t="shared" si="10"/>
        <v>8</v>
      </c>
      <c r="H98" s="25">
        <v>67.826</v>
      </c>
      <c r="I98" s="25">
        <v>217.537</v>
      </c>
      <c r="J98" s="25">
        <v>34.874</v>
      </c>
      <c r="K98" s="25">
        <v>15.057</v>
      </c>
      <c r="L98" s="25">
        <v>-2.527</v>
      </c>
      <c r="M98" s="53">
        <f t="shared" si="12"/>
        <v>-3.551</v>
      </c>
      <c r="N98" s="25">
        <v>-6.078</v>
      </c>
      <c r="O98" s="27">
        <v>0</v>
      </c>
      <c r="P98" s="27">
        <v>0</v>
      </c>
    </row>
    <row r="99" spans="1:16" s="1" customFormat="1" ht="15.75" outlineLevel="2">
      <c r="A99" s="24" t="s">
        <v>15</v>
      </c>
      <c r="B99" s="65" t="s">
        <v>253</v>
      </c>
      <c r="C99" s="68">
        <f t="shared" si="11"/>
        <v>81</v>
      </c>
      <c r="D99" s="29" t="s">
        <v>254</v>
      </c>
      <c r="E99" s="25">
        <v>272.782</v>
      </c>
      <c r="F99" s="26">
        <v>10</v>
      </c>
      <c r="G99" s="56">
        <f t="shared" si="10"/>
        <v>27.2782</v>
      </c>
      <c r="H99" s="25">
        <v>0.097</v>
      </c>
      <c r="I99" s="25">
        <v>448.86</v>
      </c>
      <c r="J99" s="25">
        <v>49.562</v>
      </c>
      <c r="K99" s="25">
        <v>60.311</v>
      </c>
      <c r="L99" s="25">
        <v>-121.723</v>
      </c>
      <c r="M99" s="53">
        <f t="shared" si="12"/>
        <v>-0.8689999999999998</v>
      </c>
      <c r="N99" s="25">
        <v>-122.592</v>
      </c>
      <c r="O99" s="27">
        <v>0</v>
      </c>
      <c r="P99" s="27">
        <v>0</v>
      </c>
    </row>
    <row r="100" spans="1:16" s="1" customFormat="1" ht="15.75" outlineLevel="2">
      <c r="A100" s="24" t="s">
        <v>15</v>
      </c>
      <c r="B100" s="65" t="s">
        <v>255</v>
      </c>
      <c r="C100" s="68">
        <f t="shared" si="11"/>
        <v>82</v>
      </c>
      <c r="D100" s="29" t="s">
        <v>256</v>
      </c>
      <c r="E100" s="25">
        <v>180</v>
      </c>
      <c r="F100" s="26">
        <v>10</v>
      </c>
      <c r="G100" s="56">
        <f t="shared" si="10"/>
        <v>18</v>
      </c>
      <c r="H100" s="25">
        <v>219.952</v>
      </c>
      <c r="I100" s="25">
        <v>896.454</v>
      </c>
      <c r="J100" s="25">
        <v>104.434</v>
      </c>
      <c r="K100" s="25">
        <v>40.861</v>
      </c>
      <c r="L100" s="25">
        <v>39.864</v>
      </c>
      <c r="M100" s="53">
        <f t="shared" si="12"/>
        <v>-7.466999999999999</v>
      </c>
      <c r="N100" s="25">
        <v>32.397</v>
      </c>
      <c r="O100" s="27">
        <v>10</v>
      </c>
      <c r="P100" s="27">
        <v>0</v>
      </c>
    </row>
    <row r="101" spans="1:16" s="1" customFormat="1" ht="15.75" outlineLevel="2">
      <c r="A101" s="24" t="s">
        <v>15</v>
      </c>
      <c r="B101" s="65" t="s">
        <v>259</v>
      </c>
      <c r="C101" s="68">
        <f t="shared" si="11"/>
        <v>83</v>
      </c>
      <c r="D101" s="29" t="s">
        <v>260</v>
      </c>
      <c r="E101" s="25">
        <v>100</v>
      </c>
      <c r="F101" s="26">
        <v>10</v>
      </c>
      <c r="G101" s="56">
        <f t="shared" si="10"/>
        <v>10</v>
      </c>
      <c r="H101" s="25">
        <v>16.728</v>
      </c>
      <c r="I101" s="25">
        <v>141.895</v>
      </c>
      <c r="J101" s="25">
        <v>12.965</v>
      </c>
      <c r="K101" s="25">
        <v>0</v>
      </c>
      <c r="L101" s="25">
        <v>-40.237</v>
      </c>
      <c r="M101" s="53">
        <f t="shared" si="12"/>
        <v>32.52</v>
      </c>
      <c r="N101" s="25">
        <v>-7.717</v>
      </c>
      <c r="O101" s="27">
        <v>0</v>
      </c>
      <c r="P101" s="27">
        <v>0</v>
      </c>
    </row>
    <row r="102" spans="1:16" s="1" customFormat="1" ht="15.75" outlineLevel="2">
      <c r="A102" s="24" t="s">
        <v>15</v>
      </c>
      <c r="B102" s="65" t="s">
        <v>261</v>
      </c>
      <c r="C102" s="68">
        <f t="shared" si="11"/>
        <v>84</v>
      </c>
      <c r="D102" s="29" t="s">
        <v>262</v>
      </c>
      <c r="E102" s="25">
        <v>54</v>
      </c>
      <c r="F102" s="26">
        <v>10</v>
      </c>
      <c r="G102" s="56">
        <f t="shared" si="10"/>
        <v>5.4</v>
      </c>
      <c r="H102" s="25">
        <v>81.899</v>
      </c>
      <c r="I102" s="25">
        <v>96.974</v>
      </c>
      <c r="J102" s="25">
        <v>8.262</v>
      </c>
      <c r="K102" s="25">
        <v>0.242</v>
      </c>
      <c r="L102" s="25">
        <v>9.848</v>
      </c>
      <c r="M102" s="53">
        <f t="shared" si="12"/>
        <v>-9.268</v>
      </c>
      <c r="N102" s="25">
        <v>0.58</v>
      </c>
      <c r="O102" s="27">
        <v>0</v>
      </c>
      <c r="P102" s="27">
        <v>0</v>
      </c>
    </row>
    <row r="103" spans="1:16" s="1" customFormat="1" ht="15.75" outlineLevel="2">
      <c r="A103" s="24" t="s">
        <v>15</v>
      </c>
      <c r="B103" s="65" t="s">
        <v>257</v>
      </c>
      <c r="C103" s="68">
        <f t="shared" si="11"/>
        <v>85</v>
      </c>
      <c r="D103" s="29" t="s">
        <v>258</v>
      </c>
      <c r="E103" s="25">
        <v>228.5</v>
      </c>
      <c r="F103" s="26">
        <v>10</v>
      </c>
      <c r="G103" s="56">
        <f t="shared" si="10"/>
        <v>22.85</v>
      </c>
      <c r="H103" s="25">
        <v>353.902</v>
      </c>
      <c r="I103" s="25">
        <v>608.799</v>
      </c>
      <c r="J103" s="25">
        <v>69.873</v>
      </c>
      <c r="K103" s="25">
        <v>0</v>
      </c>
      <c r="L103" s="25">
        <v>33.514</v>
      </c>
      <c r="M103" s="53">
        <f t="shared" si="12"/>
        <v>-0.9750000000000014</v>
      </c>
      <c r="N103" s="25">
        <v>32.539</v>
      </c>
      <c r="O103" s="27">
        <v>0</v>
      </c>
      <c r="P103" s="27">
        <v>10</v>
      </c>
    </row>
    <row r="104" spans="1:16" s="1" customFormat="1" ht="15.75" outlineLevel="2">
      <c r="A104" s="24" t="s">
        <v>15</v>
      </c>
      <c r="B104" s="65" t="s">
        <v>263</v>
      </c>
      <c r="C104" s="68">
        <f t="shared" si="11"/>
        <v>86</v>
      </c>
      <c r="D104" s="29" t="s">
        <v>264</v>
      </c>
      <c r="E104" s="25">
        <v>200</v>
      </c>
      <c r="F104" s="26">
        <v>10</v>
      </c>
      <c r="G104" s="56">
        <f t="shared" si="10"/>
        <v>20</v>
      </c>
      <c r="H104" s="25">
        <v>230.115</v>
      </c>
      <c r="I104" s="25">
        <v>649.291</v>
      </c>
      <c r="J104" s="25">
        <v>76.532</v>
      </c>
      <c r="K104" s="25">
        <v>26.539</v>
      </c>
      <c r="L104" s="25">
        <v>24.077</v>
      </c>
      <c r="M104" s="53">
        <f t="shared" si="12"/>
        <v>-27.055000000000003</v>
      </c>
      <c r="N104" s="25">
        <v>-2.978</v>
      </c>
      <c r="O104" s="27">
        <v>3.5</v>
      </c>
      <c r="P104" s="27">
        <v>0</v>
      </c>
    </row>
    <row r="105" spans="1:16" s="1" customFormat="1" ht="15.75" outlineLevel="2">
      <c r="A105" s="24" t="s">
        <v>15</v>
      </c>
      <c r="B105" s="65" t="s">
        <v>265</v>
      </c>
      <c r="C105" s="68">
        <f t="shared" si="11"/>
        <v>87</v>
      </c>
      <c r="D105" s="29" t="s">
        <v>266</v>
      </c>
      <c r="E105" s="25">
        <v>133.201</v>
      </c>
      <c r="F105" s="26">
        <v>10</v>
      </c>
      <c r="G105" s="56">
        <f t="shared" si="10"/>
        <v>13.3201</v>
      </c>
      <c r="H105" s="25">
        <v>-142.629</v>
      </c>
      <c r="I105" s="25">
        <v>222.35</v>
      </c>
      <c r="J105" s="25">
        <v>19.403</v>
      </c>
      <c r="K105" s="25">
        <v>21.72</v>
      </c>
      <c r="L105" s="25">
        <v>-36.249</v>
      </c>
      <c r="M105" s="53">
        <f t="shared" si="12"/>
        <v>-0.5499999999999972</v>
      </c>
      <c r="N105" s="25">
        <v>-36.799</v>
      </c>
      <c r="O105" s="27">
        <v>0</v>
      </c>
      <c r="P105" s="27">
        <v>0</v>
      </c>
    </row>
    <row r="106" spans="1:16" s="1" customFormat="1" ht="15.75" outlineLevel="2">
      <c r="A106" s="24" t="s">
        <v>15</v>
      </c>
      <c r="B106" s="65" t="s">
        <v>267</v>
      </c>
      <c r="C106" s="68">
        <f t="shared" si="11"/>
        <v>88</v>
      </c>
      <c r="D106" s="29" t="s">
        <v>268</v>
      </c>
      <c r="E106" s="25">
        <v>95.368</v>
      </c>
      <c r="F106" s="26">
        <v>10</v>
      </c>
      <c r="G106" s="56">
        <f t="shared" si="10"/>
        <v>9.5368</v>
      </c>
      <c r="H106" s="25">
        <v>16.876</v>
      </c>
      <c r="I106" s="25">
        <v>149.313</v>
      </c>
      <c r="J106" s="25">
        <v>0.84</v>
      </c>
      <c r="K106" s="25">
        <v>0</v>
      </c>
      <c r="L106" s="25">
        <v>1.267</v>
      </c>
      <c r="M106" s="53">
        <f t="shared" si="12"/>
        <v>-0.5349999999999999</v>
      </c>
      <c r="N106" s="25">
        <v>0.732</v>
      </c>
      <c r="O106" s="27">
        <v>0</v>
      </c>
      <c r="P106" s="27">
        <v>0</v>
      </c>
    </row>
    <row r="107" spans="1:16" s="1" customFormat="1" ht="15.75" outlineLevel="2">
      <c r="A107" s="24" t="s">
        <v>15</v>
      </c>
      <c r="B107" s="65" t="s">
        <v>271</v>
      </c>
      <c r="C107" s="68">
        <f t="shared" si="11"/>
        <v>89</v>
      </c>
      <c r="D107" s="29" t="s">
        <v>272</v>
      </c>
      <c r="E107" s="25">
        <v>175</v>
      </c>
      <c r="F107" s="26">
        <v>10</v>
      </c>
      <c r="G107" s="56">
        <f t="shared" si="10"/>
        <v>17.5</v>
      </c>
      <c r="H107" s="25">
        <v>209.172</v>
      </c>
      <c r="I107" s="25">
        <v>981.063</v>
      </c>
      <c r="J107" s="25">
        <v>140.397</v>
      </c>
      <c r="K107" s="25">
        <v>75.639</v>
      </c>
      <c r="L107" s="25">
        <v>22.274</v>
      </c>
      <c r="M107" s="53">
        <f t="shared" si="12"/>
        <v>-1.029</v>
      </c>
      <c r="N107" s="25">
        <v>21.245</v>
      </c>
      <c r="O107" s="27">
        <v>10</v>
      </c>
      <c r="P107" s="27">
        <v>0</v>
      </c>
    </row>
    <row r="108" spans="1:16" s="1" customFormat="1" ht="15.75" outlineLevel="2">
      <c r="A108" s="24" t="s">
        <v>15</v>
      </c>
      <c r="B108" s="65" t="s">
        <v>269</v>
      </c>
      <c r="C108" s="68">
        <f t="shared" si="11"/>
        <v>90</v>
      </c>
      <c r="D108" s="29" t="s">
        <v>270</v>
      </c>
      <c r="E108" s="25">
        <v>52.5</v>
      </c>
      <c r="F108" s="26">
        <v>10</v>
      </c>
      <c r="G108" s="56">
        <f t="shared" si="10"/>
        <v>5.25</v>
      </c>
      <c r="H108" s="25">
        <v>198.445</v>
      </c>
      <c r="I108" s="25">
        <v>352.903</v>
      </c>
      <c r="J108" s="25">
        <v>62.032</v>
      </c>
      <c r="K108" s="25">
        <v>5.198</v>
      </c>
      <c r="L108" s="25">
        <v>25.632</v>
      </c>
      <c r="M108" s="53">
        <f t="shared" si="12"/>
        <v>-23.332</v>
      </c>
      <c r="N108" s="25">
        <v>2.3</v>
      </c>
      <c r="O108" s="27">
        <v>0</v>
      </c>
      <c r="P108" s="27">
        <v>0</v>
      </c>
    </row>
    <row r="109" spans="1:16" s="1" customFormat="1" ht="15.75" outlineLevel="2">
      <c r="A109" s="24" t="s">
        <v>15</v>
      </c>
      <c r="B109" s="65" t="s">
        <v>273</v>
      </c>
      <c r="C109" s="68">
        <f t="shared" si="11"/>
        <v>91</v>
      </c>
      <c r="D109" s="29" t="s">
        <v>274</v>
      </c>
      <c r="E109" s="25">
        <v>604.16</v>
      </c>
      <c r="F109" s="26">
        <v>10</v>
      </c>
      <c r="G109" s="56">
        <f t="shared" si="10"/>
        <v>60.416</v>
      </c>
      <c r="H109" s="25">
        <v>1580.595</v>
      </c>
      <c r="I109" s="25">
        <v>12577.043</v>
      </c>
      <c r="J109" s="25">
        <v>1676.901</v>
      </c>
      <c r="K109" s="25">
        <v>801.532</v>
      </c>
      <c r="L109" s="25">
        <v>225.752</v>
      </c>
      <c r="M109" s="53">
        <f t="shared" si="12"/>
        <v>-16.991000000000014</v>
      </c>
      <c r="N109" s="25">
        <v>208.761</v>
      </c>
      <c r="O109" s="27">
        <v>25</v>
      </c>
      <c r="P109" s="27">
        <v>0</v>
      </c>
    </row>
    <row r="110" spans="1:16" s="1" customFormat="1" ht="15.75" outlineLevel="2">
      <c r="A110" s="24" t="s">
        <v>15</v>
      </c>
      <c r="B110" s="65" t="s">
        <v>277</v>
      </c>
      <c r="C110" s="68">
        <f t="shared" si="11"/>
        <v>92</v>
      </c>
      <c r="D110" s="29" t="s">
        <v>278</v>
      </c>
      <c r="E110" s="25">
        <v>170</v>
      </c>
      <c r="F110" s="26">
        <v>10</v>
      </c>
      <c r="G110" s="56">
        <f t="shared" si="10"/>
        <v>17</v>
      </c>
      <c r="H110" s="25">
        <v>203.306</v>
      </c>
      <c r="I110" s="25">
        <v>365.767</v>
      </c>
      <c r="J110" s="25">
        <v>38.625</v>
      </c>
      <c r="K110" s="25">
        <v>5.806</v>
      </c>
      <c r="L110" s="25">
        <v>17.563</v>
      </c>
      <c r="M110" s="53">
        <f t="shared" si="12"/>
        <v>-2.0349999999999984</v>
      </c>
      <c r="N110" s="25">
        <v>15.528</v>
      </c>
      <c r="O110" s="27">
        <v>7.5</v>
      </c>
      <c r="P110" s="27">
        <v>0</v>
      </c>
    </row>
    <row r="111" spans="1:16" s="1" customFormat="1" ht="15.75" outlineLevel="2">
      <c r="A111" s="24" t="s">
        <v>15</v>
      </c>
      <c r="B111" s="65" t="s">
        <v>97</v>
      </c>
      <c r="C111" s="68">
        <f t="shared" si="11"/>
        <v>93</v>
      </c>
      <c r="D111" s="29" t="s">
        <v>98</v>
      </c>
      <c r="E111" s="25">
        <v>164.162</v>
      </c>
      <c r="F111" s="26">
        <v>10</v>
      </c>
      <c r="G111" s="56">
        <f t="shared" si="10"/>
        <v>16.4162</v>
      </c>
      <c r="H111" s="25">
        <v>-18.407</v>
      </c>
      <c r="I111" s="25">
        <v>603.998</v>
      </c>
      <c r="J111" s="25">
        <v>56.568</v>
      </c>
      <c r="K111" s="25">
        <v>59.635</v>
      </c>
      <c r="L111" s="25">
        <v>-34.36</v>
      </c>
      <c r="M111" s="53">
        <f t="shared" si="12"/>
        <v>-1.2109999999999985</v>
      </c>
      <c r="N111" s="25">
        <v>-35.571</v>
      </c>
      <c r="O111" s="27">
        <v>0</v>
      </c>
      <c r="P111" s="27">
        <v>0</v>
      </c>
    </row>
    <row r="112" spans="1:16" s="1" customFormat="1" ht="15.75" outlineLevel="2">
      <c r="A112" s="24" t="s">
        <v>15</v>
      </c>
      <c r="B112" s="65" t="s">
        <v>275</v>
      </c>
      <c r="C112" s="68">
        <f t="shared" si="11"/>
        <v>94</v>
      </c>
      <c r="D112" s="29" t="s">
        <v>276</v>
      </c>
      <c r="E112" s="25">
        <v>200</v>
      </c>
      <c r="F112" s="26">
        <v>10</v>
      </c>
      <c r="G112" s="56">
        <f t="shared" si="10"/>
        <v>20</v>
      </c>
      <c r="H112" s="25">
        <v>247.076</v>
      </c>
      <c r="I112" s="25">
        <v>858.518</v>
      </c>
      <c r="J112" s="25">
        <v>91.192</v>
      </c>
      <c r="K112" s="25">
        <v>48.095</v>
      </c>
      <c r="L112" s="25">
        <v>9.257</v>
      </c>
      <c r="M112" s="53">
        <f t="shared" si="12"/>
        <v>-2.867</v>
      </c>
      <c r="N112" s="25">
        <v>6.39</v>
      </c>
      <c r="O112" s="27">
        <v>0</v>
      </c>
      <c r="P112" s="27">
        <v>0</v>
      </c>
    </row>
    <row r="113" spans="1:16" s="1" customFormat="1" ht="15.75" outlineLevel="2">
      <c r="A113" s="24" t="s">
        <v>15</v>
      </c>
      <c r="B113" s="65" t="s">
        <v>279</v>
      </c>
      <c r="C113" s="68">
        <f t="shared" si="11"/>
        <v>95</v>
      </c>
      <c r="D113" s="29" t="s">
        <v>280</v>
      </c>
      <c r="E113" s="25">
        <v>250</v>
      </c>
      <c r="F113" s="26">
        <v>10</v>
      </c>
      <c r="G113" s="56">
        <f t="shared" si="10"/>
        <v>25</v>
      </c>
      <c r="H113" s="25">
        <v>332.464</v>
      </c>
      <c r="I113" s="25">
        <v>2499.419</v>
      </c>
      <c r="J113" s="25">
        <v>249.049</v>
      </c>
      <c r="K113" s="25">
        <v>157.624</v>
      </c>
      <c r="L113" s="25">
        <v>11.136</v>
      </c>
      <c r="M113" s="53">
        <f t="shared" si="12"/>
        <v>-3.5829999999999993</v>
      </c>
      <c r="N113" s="25">
        <v>7.553</v>
      </c>
      <c r="O113" s="27">
        <v>0</v>
      </c>
      <c r="P113" s="27">
        <v>0</v>
      </c>
    </row>
    <row r="114" spans="1:16" s="1" customFormat="1" ht="15.75" outlineLevel="2">
      <c r="A114" s="24" t="s">
        <v>15</v>
      </c>
      <c r="B114" s="65" t="s">
        <v>285</v>
      </c>
      <c r="C114" s="68">
        <f t="shared" si="11"/>
        <v>96</v>
      </c>
      <c r="D114" s="29" t="s">
        <v>286</v>
      </c>
      <c r="E114" s="25">
        <v>200</v>
      </c>
      <c r="F114" s="26">
        <v>10</v>
      </c>
      <c r="G114" s="56">
        <f t="shared" si="10"/>
        <v>20</v>
      </c>
      <c r="H114" s="25">
        <v>258.535</v>
      </c>
      <c r="I114" s="25">
        <v>636.235</v>
      </c>
      <c r="J114" s="25">
        <v>70.907</v>
      </c>
      <c r="K114" s="25">
        <v>24.035</v>
      </c>
      <c r="L114" s="25">
        <v>28.294</v>
      </c>
      <c r="M114" s="53">
        <f t="shared" si="12"/>
        <v>-1.5259999999999998</v>
      </c>
      <c r="N114" s="25">
        <v>26.768</v>
      </c>
      <c r="O114" s="27">
        <v>3.5</v>
      </c>
      <c r="P114" s="27">
        <v>0</v>
      </c>
    </row>
    <row r="115" spans="1:16" s="1" customFormat="1" ht="15.75" outlineLevel="2">
      <c r="A115" s="24" t="s">
        <v>15</v>
      </c>
      <c r="B115" s="65" t="s">
        <v>283</v>
      </c>
      <c r="C115" s="68">
        <f t="shared" si="11"/>
        <v>97</v>
      </c>
      <c r="D115" s="29" t="s">
        <v>284</v>
      </c>
      <c r="E115" s="25">
        <v>100</v>
      </c>
      <c r="F115" s="26">
        <v>10</v>
      </c>
      <c r="G115" s="56">
        <f t="shared" si="10"/>
        <v>10</v>
      </c>
      <c r="H115" s="25">
        <v>215.961</v>
      </c>
      <c r="I115" s="25">
        <v>1469.879</v>
      </c>
      <c r="J115" s="25">
        <v>149.673</v>
      </c>
      <c r="K115" s="25">
        <v>75.573</v>
      </c>
      <c r="L115" s="25">
        <v>28.871</v>
      </c>
      <c r="M115" s="53">
        <f t="shared" si="12"/>
        <v>-8.523999999999997</v>
      </c>
      <c r="N115" s="25">
        <v>20.347</v>
      </c>
      <c r="O115" s="27">
        <v>10</v>
      </c>
      <c r="P115" s="27">
        <v>0</v>
      </c>
    </row>
    <row r="116" spans="1:16" s="1" customFormat="1" ht="15.75" outlineLevel="2">
      <c r="A116" s="24" t="s">
        <v>15</v>
      </c>
      <c r="B116" s="65" t="s">
        <v>281</v>
      </c>
      <c r="C116" s="68">
        <f t="shared" si="11"/>
        <v>98</v>
      </c>
      <c r="D116" s="29" t="s">
        <v>282</v>
      </c>
      <c r="E116" s="25">
        <v>220</v>
      </c>
      <c r="F116" s="26">
        <v>10</v>
      </c>
      <c r="G116" s="56">
        <f t="shared" si="10"/>
        <v>22</v>
      </c>
      <c r="H116" s="25">
        <v>358.276</v>
      </c>
      <c r="I116" s="25">
        <v>2822.956</v>
      </c>
      <c r="J116" s="25">
        <v>352.47</v>
      </c>
      <c r="K116" s="25">
        <v>228.782</v>
      </c>
      <c r="L116" s="25">
        <v>66.21</v>
      </c>
      <c r="M116" s="53">
        <f t="shared" si="12"/>
        <v>-5.360999999999997</v>
      </c>
      <c r="N116" s="25">
        <v>60.849</v>
      </c>
      <c r="O116" s="27">
        <v>7.5</v>
      </c>
      <c r="P116" s="27">
        <v>0</v>
      </c>
    </row>
    <row r="117" spans="1:16" s="1" customFormat="1" ht="15.75" outlineLevel="2">
      <c r="A117" s="24" t="s">
        <v>15</v>
      </c>
      <c r="B117" s="65" t="s">
        <v>287</v>
      </c>
      <c r="C117" s="68">
        <f t="shared" si="11"/>
        <v>99</v>
      </c>
      <c r="D117" s="29" t="s">
        <v>288</v>
      </c>
      <c r="E117" s="25">
        <v>223.608</v>
      </c>
      <c r="F117" s="26">
        <v>10</v>
      </c>
      <c r="G117" s="56">
        <f t="shared" si="10"/>
        <v>22.3608</v>
      </c>
      <c r="H117" s="25">
        <v>429.517</v>
      </c>
      <c r="I117" s="25">
        <v>1112.803</v>
      </c>
      <c r="J117" s="25">
        <v>157.3</v>
      </c>
      <c r="K117" s="25">
        <v>42.859</v>
      </c>
      <c r="L117" s="25">
        <v>53.022</v>
      </c>
      <c r="M117" s="53">
        <f t="shared" si="12"/>
        <v>-5</v>
      </c>
      <c r="N117" s="25">
        <v>48.022</v>
      </c>
      <c r="O117" s="27">
        <v>0</v>
      </c>
      <c r="P117" s="27">
        <v>15</v>
      </c>
    </row>
    <row r="118" spans="1:16" s="1" customFormat="1" ht="16.5" outlineLevel="2" thickBot="1">
      <c r="A118" s="24" t="s">
        <v>15</v>
      </c>
      <c r="B118" s="65" t="s">
        <v>289</v>
      </c>
      <c r="C118" s="31">
        <f t="shared" si="11"/>
        <v>100</v>
      </c>
      <c r="D118" s="32" t="s">
        <v>290</v>
      </c>
      <c r="E118" s="33">
        <v>207</v>
      </c>
      <c r="F118" s="34">
        <v>10</v>
      </c>
      <c r="G118" s="37">
        <f t="shared" si="10"/>
        <v>20.7</v>
      </c>
      <c r="H118" s="33">
        <v>361.606</v>
      </c>
      <c r="I118" s="33">
        <v>3082.907</v>
      </c>
      <c r="J118" s="33">
        <v>342.373</v>
      </c>
      <c r="K118" s="33">
        <v>203.344</v>
      </c>
      <c r="L118" s="33">
        <v>80.396</v>
      </c>
      <c r="M118" s="53">
        <f t="shared" si="12"/>
        <v>-4.757999999999996</v>
      </c>
      <c r="N118" s="33">
        <v>75.638</v>
      </c>
      <c r="O118" s="36">
        <v>17.5</v>
      </c>
      <c r="P118" s="36">
        <v>0</v>
      </c>
    </row>
    <row r="119" spans="1:16" s="1" customFormat="1" ht="16.5" outlineLevel="1" thickBot="1">
      <c r="A119" s="29" t="s">
        <v>925</v>
      </c>
      <c r="B119" s="65"/>
      <c r="C119" s="38">
        <f>COUNT(C93:C118)</f>
        <v>26</v>
      </c>
      <c r="D119" s="39"/>
      <c r="E119" s="39">
        <f>SUBTOTAL(9,E93:E118)</f>
        <v>4938.206</v>
      </c>
      <c r="F119" s="40"/>
      <c r="G119" s="41">
        <f aca="true" t="shared" si="13" ref="G119:N119">SUBTOTAL(9,G93:G118)</f>
        <v>493.82059999999996</v>
      </c>
      <c r="H119" s="39">
        <f t="shared" si="13"/>
        <v>7485.088</v>
      </c>
      <c r="I119" s="39">
        <f t="shared" si="13"/>
        <v>45631.24</v>
      </c>
      <c r="J119" s="39">
        <f t="shared" si="13"/>
        <v>5531.718</v>
      </c>
      <c r="K119" s="39">
        <f t="shared" si="13"/>
        <v>2988.8959999999997</v>
      </c>
      <c r="L119" s="39">
        <f t="shared" si="13"/>
        <v>983.6769999999999</v>
      </c>
      <c r="M119" s="41">
        <f t="shared" si="13"/>
        <v>-108.98699999999998</v>
      </c>
      <c r="N119" s="39">
        <f t="shared" si="13"/>
        <v>874.6900000000002</v>
      </c>
      <c r="O119" s="42"/>
      <c r="P119" s="42"/>
    </row>
    <row r="120" spans="1:16" s="1" customFormat="1" ht="15.75" outlineLevel="1">
      <c r="A120" s="29"/>
      <c r="B120" s="65"/>
      <c r="C120" s="43"/>
      <c r="D120" s="44"/>
      <c r="E120" s="35"/>
      <c r="F120" s="45"/>
      <c r="G120" s="57"/>
      <c r="H120" s="35"/>
      <c r="I120" s="35"/>
      <c r="J120" s="35"/>
      <c r="K120" s="35"/>
      <c r="L120" s="35"/>
      <c r="M120" s="57"/>
      <c r="N120" s="35"/>
      <c r="O120" s="46"/>
      <c r="P120" s="46"/>
    </row>
    <row r="121" spans="1:16" s="1" customFormat="1" ht="18.75" outlineLevel="1">
      <c r="A121" s="29"/>
      <c r="B121" s="65"/>
      <c r="C121" s="43"/>
      <c r="D121" s="47" t="s">
        <v>957</v>
      </c>
      <c r="E121" s="35"/>
      <c r="F121" s="45"/>
      <c r="G121" s="57"/>
      <c r="H121" s="35"/>
      <c r="I121" s="35"/>
      <c r="J121" s="35"/>
      <c r="K121" s="35"/>
      <c r="L121" s="35"/>
      <c r="M121" s="57"/>
      <c r="N121" s="35"/>
      <c r="O121" s="46"/>
      <c r="P121" s="46"/>
    </row>
    <row r="122" spans="1:16" s="1" customFormat="1" ht="15.75" outlineLevel="1">
      <c r="A122" s="29"/>
      <c r="B122" s="65"/>
      <c r="C122" s="43"/>
      <c r="D122" s="44"/>
      <c r="E122" s="35"/>
      <c r="F122" s="45"/>
      <c r="G122" s="57"/>
      <c r="H122" s="35"/>
      <c r="I122" s="35"/>
      <c r="J122" s="35"/>
      <c r="K122" s="35"/>
      <c r="L122" s="35"/>
      <c r="M122" s="57"/>
      <c r="N122" s="35"/>
      <c r="O122" s="46"/>
      <c r="P122" s="46"/>
    </row>
    <row r="123" spans="1:16" s="1" customFormat="1" ht="15.75" outlineLevel="2">
      <c r="A123" s="24" t="s">
        <v>168</v>
      </c>
      <c r="B123" s="65" t="s">
        <v>293</v>
      </c>
      <c r="C123" s="48">
        <f>+C118+1</f>
        <v>101</v>
      </c>
      <c r="D123" s="49" t="s">
        <v>294</v>
      </c>
      <c r="E123" s="50">
        <v>60</v>
      </c>
      <c r="F123" s="51">
        <v>10</v>
      </c>
      <c r="G123" s="53">
        <f aca="true" t="shared" si="14" ref="G123:G143">+E123/F123</f>
        <v>6</v>
      </c>
      <c r="H123" s="50">
        <v>1415.161</v>
      </c>
      <c r="I123" s="50">
        <v>2178.948</v>
      </c>
      <c r="J123" s="50">
        <v>187.89</v>
      </c>
      <c r="K123" s="50">
        <v>31.807</v>
      </c>
      <c r="L123" s="50">
        <v>767.32</v>
      </c>
      <c r="M123" s="53">
        <f>+N123-L123</f>
        <v>-15.402000000000044</v>
      </c>
      <c r="N123" s="50">
        <v>751.918</v>
      </c>
      <c r="O123" s="52">
        <v>100</v>
      </c>
      <c r="P123" s="52">
        <v>33.33</v>
      </c>
    </row>
    <row r="124" spans="1:16" s="1" customFormat="1" ht="15.75" outlineLevel="2">
      <c r="A124" s="24" t="s">
        <v>168</v>
      </c>
      <c r="B124" s="65" t="s">
        <v>295</v>
      </c>
      <c r="C124" s="68">
        <f t="shared" si="11"/>
        <v>102</v>
      </c>
      <c r="D124" s="29" t="s">
        <v>296</v>
      </c>
      <c r="E124" s="25">
        <v>100</v>
      </c>
      <c r="F124" s="26">
        <v>10</v>
      </c>
      <c r="G124" s="56">
        <f t="shared" si="14"/>
        <v>10</v>
      </c>
      <c r="H124" s="25">
        <v>-181.708</v>
      </c>
      <c r="I124" s="25">
        <v>101.32</v>
      </c>
      <c r="J124" s="25">
        <v>2.86</v>
      </c>
      <c r="K124" s="25">
        <v>0</v>
      </c>
      <c r="L124" s="25">
        <v>-17.111</v>
      </c>
      <c r="M124" s="53">
        <f aca="true" t="shared" si="15" ref="M124:M143">+N124-L124</f>
        <v>-0.015000000000000568</v>
      </c>
      <c r="N124" s="25">
        <v>-17.126</v>
      </c>
      <c r="O124" s="27">
        <v>0</v>
      </c>
      <c r="P124" s="27">
        <v>0</v>
      </c>
    </row>
    <row r="125" spans="1:16" s="1" customFormat="1" ht="15.75" outlineLevel="2">
      <c r="A125" s="24" t="s">
        <v>168</v>
      </c>
      <c r="B125" s="65" t="s">
        <v>291</v>
      </c>
      <c r="C125" s="68">
        <f t="shared" si="11"/>
        <v>103</v>
      </c>
      <c r="D125" s="29" t="s">
        <v>292</v>
      </c>
      <c r="E125" s="25">
        <v>50</v>
      </c>
      <c r="F125" s="26">
        <v>10</v>
      </c>
      <c r="G125" s="56">
        <f t="shared" si="14"/>
        <v>5</v>
      </c>
      <c r="H125" s="25">
        <v>43.901</v>
      </c>
      <c r="I125" s="25">
        <v>57.863</v>
      </c>
      <c r="J125" s="25">
        <v>18.805</v>
      </c>
      <c r="K125" s="25">
        <v>0</v>
      </c>
      <c r="L125" s="25">
        <v>10.151</v>
      </c>
      <c r="M125" s="53">
        <f t="shared" si="15"/>
        <v>-1.4009999999999998</v>
      </c>
      <c r="N125" s="25">
        <v>8.75</v>
      </c>
      <c r="O125" s="27">
        <v>0</v>
      </c>
      <c r="P125" s="27">
        <v>0</v>
      </c>
    </row>
    <row r="126" spans="1:16" s="1" customFormat="1" ht="15.75" outlineLevel="2">
      <c r="A126" s="24" t="s">
        <v>168</v>
      </c>
      <c r="B126" s="65" t="s">
        <v>297</v>
      </c>
      <c r="C126" s="68">
        <f t="shared" si="11"/>
        <v>104</v>
      </c>
      <c r="D126" s="29" t="s">
        <v>298</v>
      </c>
      <c r="E126" s="25">
        <v>319.459</v>
      </c>
      <c r="F126" s="26">
        <v>10</v>
      </c>
      <c r="G126" s="56">
        <f t="shared" si="14"/>
        <v>31.9459</v>
      </c>
      <c r="H126" s="25">
        <v>519.678</v>
      </c>
      <c r="I126" s="25">
        <v>5068.112</v>
      </c>
      <c r="J126" s="25">
        <v>613.01</v>
      </c>
      <c r="K126" s="25">
        <v>275.921</v>
      </c>
      <c r="L126" s="25">
        <v>174.492</v>
      </c>
      <c r="M126" s="53">
        <f t="shared" si="15"/>
        <v>-71.773</v>
      </c>
      <c r="N126" s="25">
        <v>102.719</v>
      </c>
      <c r="O126" s="27">
        <v>10</v>
      </c>
      <c r="P126" s="27">
        <v>10</v>
      </c>
    </row>
    <row r="127" spans="1:16" s="1" customFormat="1" ht="15.75" outlineLevel="2">
      <c r="A127" s="24" t="s">
        <v>168</v>
      </c>
      <c r="B127" s="65" t="s">
        <v>299</v>
      </c>
      <c r="C127" s="68">
        <f t="shared" si="11"/>
        <v>105</v>
      </c>
      <c r="D127" s="29" t="s">
        <v>300</v>
      </c>
      <c r="E127" s="25">
        <v>200</v>
      </c>
      <c r="F127" s="26">
        <v>10</v>
      </c>
      <c r="G127" s="56">
        <f t="shared" si="14"/>
        <v>20</v>
      </c>
      <c r="H127" s="25">
        <v>241.194</v>
      </c>
      <c r="I127" s="25">
        <v>2026.831</v>
      </c>
      <c r="J127" s="25">
        <v>233.916</v>
      </c>
      <c r="K127" s="25">
        <v>0.699</v>
      </c>
      <c r="L127" s="25">
        <v>72.064</v>
      </c>
      <c r="M127" s="53">
        <f t="shared" si="15"/>
        <v>-14.501999999999995</v>
      </c>
      <c r="N127" s="25">
        <v>57.562</v>
      </c>
      <c r="O127" s="27">
        <v>15</v>
      </c>
      <c r="P127" s="27">
        <v>0</v>
      </c>
    </row>
    <row r="128" spans="1:16" s="1" customFormat="1" ht="15.75" outlineLevel="2">
      <c r="A128" s="24" t="s">
        <v>168</v>
      </c>
      <c r="B128" s="65"/>
      <c r="C128" s="68">
        <f>+C127+1</f>
        <v>106</v>
      </c>
      <c r="D128" s="29" t="s">
        <v>1199</v>
      </c>
      <c r="E128" s="25">
        <v>345</v>
      </c>
      <c r="F128" s="26">
        <v>10</v>
      </c>
      <c r="G128" s="56">
        <f>+E128/F128</f>
        <v>34.5</v>
      </c>
      <c r="H128" s="25">
        <v>568.814</v>
      </c>
      <c r="I128" s="25">
        <v>2288.075</v>
      </c>
      <c r="J128" s="25">
        <v>441.908</v>
      </c>
      <c r="K128" s="25">
        <v>142.859</v>
      </c>
      <c r="L128" s="25">
        <v>237.588</v>
      </c>
      <c r="M128" s="53">
        <f>+N128-L128</f>
        <v>-33.978999999999985</v>
      </c>
      <c r="N128" s="25">
        <v>203.609</v>
      </c>
      <c r="O128" s="27">
        <v>10</v>
      </c>
      <c r="P128" s="27">
        <v>0</v>
      </c>
    </row>
    <row r="129" spans="1:16" s="1" customFormat="1" ht="15.75" outlineLevel="2">
      <c r="A129" s="24" t="s">
        <v>168</v>
      </c>
      <c r="B129" s="65" t="s">
        <v>169</v>
      </c>
      <c r="C129" s="68">
        <f>+C128+1</f>
        <v>107</v>
      </c>
      <c r="D129" s="29" t="s">
        <v>170</v>
      </c>
      <c r="E129" s="25">
        <v>339.946</v>
      </c>
      <c r="F129" s="26">
        <v>10</v>
      </c>
      <c r="G129" s="56">
        <f t="shared" si="14"/>
        <v>33.994600000000005</v>
      </c>
      <c r="H129" s="25">
        <v>684.44</v>
      </c>
      <c r="I129" s="25">
        <v>837.381</v>
      </c>
      <c r="J129" s="25">
        <v>41.699</v>
      </c>
      <c r="K129" s="25">
        <v>5.016</v>
      </c>
      <c r="L129" s="25">
        <v>166.866</v>
      </c>
      <c r="M129" s="53">
        <f t="shared" si="15"/>
        <v>-1.3190000000000168</v>
      </c>
      <c r="N129" s="25">
        <v>165.547</v>
      </c>
      <c r="O129" s="27">
        <v>0</v>
      </c>
      <c r="P129" s="27">
        <v>35</v>
      </c>
    </row>
    <row r="130" spans="1:16" s="1" customFormat="1" ht="15.75" outlineLevel="2">
      <c r="A130" s="24" t="s">
        <v>168</v>
      </c>
      <c r="B130" s="65" t="s">
        <v>301</v>
      </c>
      <c r="C130" s="68">
        <f t="shared" si="11"/>
        <v>108</v>
      </c>
      <c r="D130" s="29" t="s">
        <v>1210</v>
      </c>
      <c r="E130" s="25">
        <v>230</v>
      </c>
      <c r="F130" s="26">
        <v>10</v>
      </c>
      <c r="G130" s="56">
        <f t="shared" si="14"/>
        <v>23</v>
      </c>
      <c r="H130" s="25">
        <v>449.232</v>
      </c>
      <c r="I130" s="25">
        <v>3343.747</v>
      </c>
      <c r="J130" s="25">
        <v>350.908</v>
      </c>
      <c r="K130" s="25">
        <v>180.615</v>
      </c>
      <c r="L130" s="25">
        <v>89.936</v>
      </c>
      <c r="M130" s="53">
        <f t="shared" si="15"/>
        <v>-45.08500000000001</v>
      </c>
      <c r="N130" s="25">
        <v>44.851</v>
      </c>
      <c r="O130" s="27">
        <v>0</v>
      </c>
      <c r="P130" s="27">
        <v>15</v>
      </c>
    </row>
    <row r="131" spans="1:16" s="1" customFormat="1" ht="15.75" outlineLevel="2">
      <c r="A131" s="24" t="s">
        <v>168</v>
      </c>
      <c r="B131" s="65" t="s">
        <v>301</v>
      </c>
      <c r="C131" s="68">
        <f>+C130+1</f>
        <v>109</v>
      </c>
      <c r="D131" s="29" t="s">
        <v>1209</v>
      </c>
      <c r="E131" s="25">
        <v>737.724</v>
      </c>
      <c r="F131" s="26">
        <v>10</v>
      </c>
      <c r="G131" s="56">
        <f>+E131/F131</f>
        <v>73.7724</v>
      </c>
      <c r="H131" s="25">
        <v>487.287</v>
      </c>
      <c r="I131" s="25">
        <v>4796.722</v>
      </c>
      <c r="J131" s="25">
        <v>589.075</v>
      </c>
      <c r="K131" s="25">
        <v>376.547</v>
      </c>
      <c r="L131" s="25">
        <v>12.445</v>
      </c>
      <c r="M131" s="53">
        <f>+N131-L131</f>
        <v>-5.857</v>
      </c>
      <c r="N131" s="25">
        <v>6.588</v>
      </c>
      <c r="O131" s="27">
        <v>0</v>
      </c>
      <c r="P131" s="27">
        <v>0</v>
      </c>
    </row>
    <row r="132" spans="1:16" s="1" customFormat="1" ht="15.75" outlineLevel="2">
      <c r="A132" s="24" t="s">
        <v>168</v>
      </c>
      <c r="B132" s="65" t="s">
        <v>302</v>
      </c>
      <c r="C132" s="68">
        <f>+C131+1</f>
        <v>110</v>
      </c>
      <c r="D132" s="29" t="s">
        <v>303</v>
      </c>
      <c r="E132" s="25">
        <v>163.333</v>
      </c>
      <c r="F132" s="26">
        <v>10</v>
      </c>
      <c r="G132" s="56">
        <f t="shared" si="14"/>
        <v>16.3333</v>
      </c>
      <c r="H132" s="25">
        <v>125.63</v>
      </c>
      <c r="I132" s="25">
        <v>201.429</v>
      </c>
      <c r="J132" s="25">
        <v>86.989</v>
      </c>
      <c r="K132" s="25">
        <v>19.444</v>
      </c>
      <c r="L132" s="25">
        <v>58.642</v>
      </c>
      <c r="M132" s="53">
        <f t="shared" si="15"/>
        <v>-0.1010000000000062</v>
      </c>
      <c r="N132" s="25">
        <v>58.541</v>
      </c>
      <c r="O132" s="27">
        <v>0</v>
      </c>
      <c r="P132" s="27">
        <v>0</v>
      </c>
    </row>
    <row r="133" spans="1:16" s="1" customFormat="1" ht="15.75" outlineLevel="2">
      <c r="A133" s="24" t="s">
        <v>168</v>
      </c>
      <c r="B133" s="65" t="s">
        <v>304</v>
      </c>
      <c r="C133" s="68">
        <f t="shared" si="11"/>
        <v>111</v>
      </c>
      <c r="D133" s="29" t="s">
        <v>305</v>
      </c>
      <c r="E133" s="25">
        <v>40</v>
      </c>
      <c r="F133" s="26">
        <v>10</v>
      </c>
      <c r="G133" s="56">
        <f t="shared" si="14"/>
        <v>4</v>
      </c>
      <c r="H133" s="25">
        <v>846.05</v>
      </c>
      <c r="I133" s="25">
        <v>1294.636</v>
      </c>
      <c r="J133" s="25">
        <v>776.732</v>
      </c>
      <c r="K133" s="25">
        <v>19.19</v>
      </c>
      <c r="L133" s="25">
        <v>741.782</v>
      </c>
      <c r="M133" s="53">
        <f t="shared" si="15"/>
        <v>-5.975000000000023</v>
      </c>
      <c r="N133" s="25">
        <v>735.807</v>
      </c>
      <c r="O133" s="27">
        <v>250</v>
      </c>
      <c r="P133" s="27">
        <v>150</v>
      </c>
    </row>
    <row r="134" spans="1:16" s="1" customFormat="1" ht="15.75" outlineLevel="2">
      <c r="A134" s="24" t="s">
        <v>168</v>
      </c>
      <c r="B134" s="65" t="s">
        <v>306</v>
      </c>
      <c r="C134" s="68">
        <f t="shared" si="11"/>
        <v>112</v>
      </c>
      <c r="D134" s="29" t="s">
        <v>307</v>
      </c>
      <c r="E134" s="25">
        <v>250</v>
      </c>
      <c r="F134" s="26">
        <v>10</v>
      </c>
      <c r="G134" s="56">
        <f t="shared" si="14"/>
        <v>25</v>
      </c>
      <c r="H134" s="25">
        <v>1642.689</v>
      </c>
      <c r="I134" s="25">
        <v>3774.56</v>
      </c>
      <c r="J134" s="25">
        <v>427.211</v>
      </c>
      <c r="K134" s="25">
        <v>17.532</v>
      </c>
      <c r="L134" s="25">
        <v>435.533</v>
      </c>
      <c r="M134" s="53">
        <f t="shared" si="15"/>
        <v>-2.8740000000000236</v>
      </c>
      <c r="N134" s="25">
        <v>432.659</v>
      </c>
      <c r="O134" s="27">
        <v>15</v>
      </c>
      <c r="P134" s="27">
        <v>0</v>
      </c>
    </row>
    <row r="135" spans="1:16" s="1" customFormat="1" ht="15.75" outlineLevel="2">
      <c r="A135" s="24" t="s">
        <v>168</v>
      </c>
      <c r="B135" s="65" t="s">
        <v>308</v>
      </c>
      <c r="C135" s="68">
        <f t="shared" si="11"/>
        <v>113</v>
      </c>
      <c r="D135" s="29" t="s">
        <v>309</v>
      </c>
      <c r="E135" s="25">
        <v>227.5</v>
      </c>
      <c r="F135" s="26">
        <v>10</v>
      </c>
      <c r="G135" s="56">
        <f t="shared" si="14"/>
        <v>22.75</v>
      </c>
      <c r="H135" s="25">
        <v>541.002</v>
      </c>
      <c r="I135" s="25">
        <v>3076.375</v>
      </c>
      <c r="J135" s="25">
        <v>347.315</v>
      </c>
      <c r="K135" s="25">
        <v>53.591</v>
      </c>
      <c r="L135" s="25">
        <v>229.061</v>
      </c>
      <c r="M135" s="53">
        <f t="shared" si="15"/>
        <v>-19.527000000000015</v>
      </c>
      <c r="N135" s="25">
        <v>209.534</v>
      </c>
      <c r="O135" s="27">
        <v>12.5</v>
      </c>
      <c r="P135" s="27">
        <v>0</v>
      </c>
    </row>
    <row r="136" spans="1:16" s="1" customFormat="1" ht="15.75" outlineLevel="2">
      <c r="A136" s="24" t="s">
        <v>168</v>
      </c>
      <c r="B136" s="65" t="s">
        <v>310</v>
      </c>
      <c r="C136" s="68">
        <f t="shared" si="11"/>
        <v>114</v>
      </c>
      <c r="D136" s="29" t="s">
        <v>311</v>
      </c>
      <c r="E136" s="25">
        <v>300</v>
      </c>
      <c r="F136" s="26">
        <v>10</v>
      </c>
      <c r="G136" s="56">
        <f t="shared" si="14"/>
        <v>30</v>
      </c>
      <c r="H136" s="25">
        <v>399.356</v>
      </c>
      <c r="I136" s="25">
        <v>2964.427</v>
      </c>
      <c r="J136" s="25">
        <v>417.216</v>
      </c>
      <c r="K136" s="25">
        <v>193.973</v>
      </c>
      <c r="L136" s="25">
        <v>145.246</v>
      </c>
      <c r="M136" s="53">
        <f t="shared" si="15"/>
        <v>-48.22800000000001</v>
      </c>
      <c r="N136" s="25">
        <v>97.018</v>
      </c>
      <c r="O136" s="27">
        <v>20</v>
      </c>
      <c r="P136" s="27">
        <v>0</v>
      </c>
    </row>
    <row r="137" spans="1:16" s="1" customFormat="1" ht="15.75" outlineLevel="2">
      <c r="A137" s="24" t="s">
        <v>168</v>
      </c>
      <c r="B137" s="65" t="s">
        <v>310</v>
      </c>
      <c r="C137" s="68">
        <f>+C136+1</f>
        <v>115</v>
      </c>
      <c r="D137" s="29" t="s">
        <v>1214</v>
      </c>
      <c r="E137" s="25">
        <v>1154.649</v>
      </c>
      <c r="F137" s="26">
        <v>10</v>
      </c>
      <c r="G137" s="56">
        <f>+E137/F137</f>
        <v>115.46489999999999</v>
      </c>
      <c r="H137" s="25">
        <v>5511.415</v>
      </c>
      <c r="I137" s="25">
        <v>24794.732</v>
      </c>
      <c r="J137" s="25">
        <v>3270.15</v>
      </c>
      <c r="K137" s="25">
        <v>1233.835</v>
      </c>
      <c r="L137" s="25">
        <v>1442.638</v>
      </c>
      <c r="M137" s="53">
        <f>+N137-L137</f>
        <v>-89.45399999999995</v>
      </c>
      <c r="N137" s="25">
        <v>1353.184</v>
      </c>
      <c r="O137" s="27">
        <v>12.5</v>
      </c>
      <c r="P137" s="27">
        <v>50</v>
      </c>
    </row>
    <row r="138" spans="1:16" s="1" customFormat="1" ht="15.75" outlineLevel="2">
      <c r="A138" s="24" t="s">
        <v>168</v>
      </c>
      <c r="B138" s="65" t="s">
        <v>314</v>
      </c>
      <c r="C138" s="68">
        <f>+C137+1</f>
        <v>116</v>
      </c>
      <c r="D138" s="29" t="s">
        <v>315</v>
      </c>
      <c r="E138" s="25">
        <v>100</v>
      </c>
      <c r="F138" s="26">
        <v>10</v>
      </c>
      <c r="G138" s="56">
        <f t="shared" si="14"/>
        <v>10</v>
      </c>
      <c r="H138" s="25">
        <v>52.219</v>
      </c>
      <c r="I138" s="25">
        <v>61.235</v>
      </c>
      <c r="J138" s="25">
        <v>2.215</v>
      </c>
      <c r="K138" s="25">
        <v>0.023</v>
      </c>
      <c r="L138" s="25">
        <v>-32.264</v>
      </c>
      <c r="M138" s="53">
        <f t="shared" si="15"/>
        <v>0</v>
      </c>
      <c r="N138" s="25">
        <v>-32.264</v>
      </c>
      <c r="O138" s="27">
        <v>0</v>
      </c>
      <c r="P138" s="27">
        <v>0</v>
      </c>
    </row>
    <row r="139" spans="1:16" s="1" customFormat="1" ht="15.75" outlineLevel="2">
      <c r="A139" s="24" t="s">
        <v>168</v>
      </c>
      <c r="B139" s="65" t="s">
        <v>316</v>
      </c>
      <c r="C139" s="68">
        <f t="shared" si="11"/>
        <v>117</v>
      </c>
      <c r="D139" s="29" t="s">
        <v>317</v>
      </c>
      <c r="E139" s="25">
        <v>100</v>
      </c>
      <c r="F139" s="26">
        <v>10</v>
      </c>
      <c r="G139" s="56">
        <f t="shared" si="14"/>
        <v>10</v>
      </c>
      <c r="H139" s="25">
        <v>-400.575</v>
      </c>
      <c r="I139" s="25">
        <v>196.89</v>
      </c>
      <c r="J139" s="25">
        <v>22.735</v>
      </c>
      <c r="K139" s="25">
        <v>0.54</v>
      </c>
      <c r="L139" s="25">
        <v>-426.048</v>
      </c>
      <c r="M139" s="53">
        <f t="shared" si="15"/>
        <v>-0.11899999999997135</v>
      </c>
      <c r="N139" s="25">
        <v>-426.167</v>
      </c>
      <c r="O139" s="27">
        <v>0</v>
      </c>
      <c r="P139" s="27">
        <v>0</v>
      </c>
    </row>
    <row r="140" spans="1:16" s="1" customFormat="1" ht="15.75" outlineLevel="2">
      <c r="A140" s="24" t="s">
        <v>168</v>
      </c>
      <c r="B140" s="65" t="s">
        <v>312</v>
      </c>
      <c r="C140" s="68">
        <f t="shared" si="11"/>
        <v>118</v>
      </c>
      <c r="D140" s="29" t="s">
        <v>313</v>
      </c>
      <c r="E140" s="25">
        <v>100</v>
      </c>
      <c r="F140" s="26">
        <v>10</v>
      </c>
      <c r="G140" s="56">
        <f t="shared" si="14"/>
        <v>10</v>
      </c>
      <c r="H140" s="25">
        <v>135.686</v>
      </c>
      <c r="I140" s="25">
        <v>174.75</v>
      </c>
      <c r="J140" s="25">
        <v>18.083</v>
      </c>
      <c r="K140" s="25">
        <v>1.02</v>
      </c>
      <c r="L140" s="25">
        <v>7.894</v>
      </c>
      <c r="M140" s="53">
        <f t="shared" si="15"/>
        <v>-1.6400000000000006</v>
      </c>
      <c r="N140" s="25">
        <v>6.254</v>
      </c>
      <c r="O140" s="27">
        <v>10</v>
      </c>
      <c r="P140" s="27">
        <v>0</v>
      </c>
    </row>
    <row r="141" spans="1:16" s="1" customFormat="1" ht="15.75" outlineLevel="2">
      <c r="A141" s="24" t="s">
        <v>168</v>
      </c>
      <c r="B141" s="65"/>
      <c r="C141" s="68">
        <f>+C140+1</f>
        <v>119</v>
      </c>
      <c r="D141" s="29" t="s">
        <v>1211</v>
      </c>
      <c r="E141" s="25">
        <v>324.093</v>
      </c>
      <c r="F141" s="26">
        <v>10</v>
      </c>
      <c r="G141" s="56">
        <f>+E141/F141</f>
        <v>32.4093</v>
      </c>
      <c r="H141" s="25">
        <v>516.809</v>
      </c>
      <c r="I141" s="25">
        <v>1739.718</v>
      </c>
      <c r="J141" s="25">
        <v>186.307</v>
      </c>
      <c r="K141" s="25">
        <v>0</v>
      </c>
      <c r="L141" s="25">
        <v>132.035</v>
      </c>
      <c r="M141" s="53">
        <f>+N141-L141</f>
        <v>-23.858999999999995</v>
      </c>
      <c r="N141" s="25">
        <v>108.176</v>
      </c>
      <c r="O141" s="27">
        <v>10</v>
      </c>
      <c r="P141" s="27">
        <v>15</v>
      </c>
    </row>
    <row r="142" spans="1:16" s="1" customFormat="1" ht="15.75" outlineLevel="2">
      <c r="A142" s="24" t="s">
        <v>168</v>
      </c>
      <c r="B142" s="65"/>
      <c r="C142" s="68">
        <f>+C141+1</f>
        <v>120</v>
      </c>
      <c r="D142" s="29" t="s">
        <v>1200</v>
      </c>
      <c r="E142" s="25">
        <v>469.418</v>
      </c>
      <c r="F142" s="26">
        <v>10</v>
      </c>
      <c r="G142" s="56">
        <f>+E142/F142</f>
        <v>46.9418</v>
      </c>
      <c r="H142" s="25">
        <v>600.018</v>
      </c>
      <c r="I142" s="25">
        <v>3574.341</v>
      </c>
      <c r="J142" s="25">
        <v>571.588</v>
      </c>
      <c r="K142" s="25">
        <v>523.837</v>
      </c>
      <c r="L142" s="25">
        <v>-367.965</v>
      </c>
      <c r="M142" s="53">
        <f>+N142-L142</f>
        <v>508.813</v>
      </c>
      <c r="N142" s="25">
        <v>140.848</v>
      </c>
      <c r="O142" s="27">
        <v>0</v>
      </c>
      <c r="P142" s="27">
        <v>0</v>
      </c>
    </row>
    <row r="143" spans="1:16" s="1" customFormat="1" ht="16.5" outlineLevel="2" thickBot="1">
      <c r="A143" s="24" t="s">
        <v>168</v>
      </c>
      <c r="B143" s="65" t="s">
        <v>318</v>
      </c>
      <c r="C143" s="31">
        <f>+C142+1</f>
        <v>121</v>
      </c>
      <c r="D143" s="32" t="s">
        <v>319</v>
      </c>
      <c r="E143" s="33">
        <v>40</v>
      </c>
      <c r="F143" s="34">
        <v>10</v>
      </c>
      <c r="G143" s="37">
        <f t="shared" si="14"/>
        <v>4</v>
      </c>
      <c r="H143" s="33">
        <v>6.609</v>
      </c>
      <c r="I143" s="33">
        <v>23.316</v>
      </c>
      <c r="J143" s="33">
        <v>9.497</v>
      </c>
      <c r="K143" s="33">
        <v>0.159</v>
      </c>
      <c r="L143" s="33">
        <v>2.149</v>
      </c>
      <c r="M143" s="53">
        <f t="shared" si="15"/>
        <v>-0.04700000000000015</v>
      </c>
      <c r="N143" s="33">
        <v>2.102</v>
      </c>
      <c r="O143" s="36">
        <v>0</v>
      </c>
      <c r="P143" s="36">
        <v>0</v>
      </c>
    </row>
    <row r="144" spans="1:16" s="1" customFormat="1" ht="16.5" outlineLevel="1" thickBot="1">
      <c r="A144" s="29" t="s">
        <v>926</v>
      </c>
      <c r="B144" s="65"/>
      <c r="C144" s="38">
        <f>COUNT(C123:C143)</f>
        <v>21</v>
      </c>
      <c r="D144" s="39"/>
      <c r="E144" s="39">
        <f>SUBTOTAL(9,E123:E143)</f>
        <v>5651.122</v>
      </c>
      <c r="F144" s="40"/>
      <c r="G144" s="41">
        <f aca="true" t="shared" si="16" ref="G144:N144">SUBTOTAL(9,G123:G143)</f>
        <v>565.1122</v>
      </c>
      <c r="H144" s="39">
        <f t="shared" si="16"/>
        <v>14204.906999999997</v>
      </c>
      <c r="I144" s="39">
        <f t="shared" si="16"/>
        <v>62575.407999999996</v>
      </c>
      <c r="J144" s="39">
        <f t="shared" si="16"/>
        <v>8616.108999999999</v>
      </c>
      <c r="K144" s="39">
        <f t="shared" si="16"/>
        <v>3076.608</v>
      </c>
      <c r="L144" s="39">
        <f t="shared" si="16"/>
        <v>3882.454</v>
      </c>
      <c r="M144" s="41">
        <f t="shared" si="16"/>
        <v>127.65599999999998</v>
      </c>
      <c r="N144" s="39">
        <f t="shared" si="16"/>
        <v>4010.1099999999997</v>
      </c>
      <c r="O144" s="42"/>
      <c r="P144" s="42"/>
    </row>
    <row r="145" spans="1:16" s="1" customFormat="1" ht="15.75" outlineLevel="1">
      <c r="A145" s="29"/>
      <c r="B145" s="65"/>
      <c r="C145" s="43"/>
      <c r="D145" s="44"/>
      <c r="E145" s="35"/>
      <c r="F145" s="45"/>
      <c r="G145" s="57"/>
      <c r="H145" s="35"/>
      <c r="I145" s="35"/>
      <c r="J145" s="35"/>
      <c r="K145" s="35"/>
      <c r="L145" s="35"/>
      <c r="M145" s="57"/>
      <c r="N145" s="35"/>
      <c r="O145" s="46"/>
      <c r="P145" s="46"/>
    </row>
    <row r="146" spans="1:16" s="1" customFormat="1" ht="18.75" outlineLevel="1">
      <c r="A146" s="29"/>
      <c r="B146" s="65"/>
      <c r="C146" s="43"/>
      <c r="D146" s="47" t="s">
        <v>1143</v>
      </c>
      <c r="E146" s="35"/>
      <c r="F146" s="45"/>
      <c r="G146" s="57"/>
      <c r="H146" s="35"/>
      <c r="I146" s="35"/>
      <c r="J146" s="35"/>
      <c r="K146" s="35"/>
      <c r="L146" s="35"/>
      <c r="M146" s="57"/>
      <c r="N146" s="35"/>
      <c r="O146" s="46"/>
      <c r="P146" s="46"/>
    </row>
    <row r="147" spans="1:16" s="1" customFormat="1" ht="15.75" outlineLevel="1">
      <c r="A147" s="29"/>
      <c r="B147" s="65"/>
      <c r="C147" s="43"/>
      <c r="D147" s="44"/>
      <c r="E147" s="35"/>
      <c r="F147" s="45"/>
      <c r="G147" s="57"/>
      <c r="H147" s="35"/>
      <c r="I147" s="35"/>
      <c r="J147" s="35"/>
      <c r="K147" s="35"/>
      <c r="L147" s="35"/>
      <c r="M147" s="57"/>
      <c r="N147" s="35"/>
      <c r="O147" s="46"/>
      <c r="P147" s="46"/>
    </row>
    <row r="148" spans="1:16" s="1" customFormat="1" ht="15.75" outlineLevel="1">
      <c r="A148" s="72" t="s">
        <v>1142</v>
      </c>
      <c r="B148" s="65"/>
      <c r="C148" s="48">
        <f>+C143+1</f>
        <v>122</v>
      </c>
      <c r="D148" s="49" t="s">
        <v>1144</v>
      </c>
      <c r="E148" s="50">
        <v>1141.68</v>
      </c>
      <c r="F148" s="51">
        <v>10</v>
      </c>
      <c r="G148" s="53">
        <f aca="true" t="shared" si="17" ref="G148:G163">+E148/F148</f>
        <v>114.168</v>
      </c>
      <c r="H148" s="50">
        <v>5046.842</v>
      </c>
      <c r="I148" s="50">
        <v>85386.902</v>
      </c>
      <c r="J148" s="50">
        <v>5027.468</v>
      </c>
      <c r="K148" s="50">
        <v>1379.609</v>
      </c>
      <c r="L148" s="50">
        <v>1901.8</v>
      </c>
      <c r="M148" s="53">
        <f>+N148-L148</f>
        <v>-798.7349999999999</v>
      </c>
      <c r="N148" s="50">
        <v>1103.065</v>
      </c>
      <c r="O148" s="52">
        <v>20</v>
      </c>
      <c r="P148" s="52">
        <v>10</v>
      </c>
    </row>
    <row r="149" spans="1:16" s="1" customFormat="1" ht="15.75" outlineLevel="1">
      <c r="A149" s="72" t="s">
        <v>1142</v>
      </c>
      <c r="B149" s="65"/>
      <c r="C149" s="68">
        <f aca="true" t="shared" si="18" ref="C149:C163">+C148+1</f>
        <v>123</v>
      </c>
      <c r="D149" s="29" t="s">
        <v>1145</v>
      </c>
      <c r="E149" s="25">
        <v>1082.031</v>
      </c>
      <c r="F149" s="26">
        <v>10</v>
      </c>
      <c r="G149" s="56">
        <f t="shared" si="17"/>
        <v>108.20309999999999</v>
      </c>
      <c r="H149" s="25">
        <v>3190.828</v>
      </c>
      <c r="I149" s="25">
        <v>58148.211</v>
      </c>
      <c r="J149" s="25">
        <v>3834.781</v>
      </c>
      <c r="K149" s="25">
        <v>1145.421</v>
      </c>
      <c r="L149" s="25">
        <v>1512.992</v>
      </c>
      <c r="M149" s="53">
        <f aca="true" t="shared" si="19" ref="M149:M163">+N149-L149</f>
        <v>-500.683</v>
      </c>
      <c r="N149" s="25">
        <v>1012.309</v>
      </c>
      <c r="O149" s="27">
        <v>25</v>
      </c>
      <c r="P149" s="27">
        <v>10</v>
      </c>
    </row>
    <row r="150" spans="1:16" s="1" customFormat="1" ht="15.75" outlineLevel="1">
      <c r="A150" s="72" t="s">
        <v>1142</v>
      </c>
      <c r="B150" s="65"/>
      <c r="C150" s="68">
        <f>+C149+1</f>
        <v>124</v>
      </c>
      <c r="D150" s="29" t="s">
        <v>1215</v>
      </c>
      <c r="E150" s="25">
        <v>1004.154</v>
      </c>
      <c r="F150" s="26">
        <v>10</v>
      </c>
      <c r="G150" s="56">
        <f>+E150/F150</f>
        <v>100.4154</v>
      </c>
      <c r="H150" s="25">
        <v>5207.647</v>
      </c>
      <c r="I150" s="25">
        <v>43620.637</v>
      </c>
      <c r="J150" s="25">
        <v>2495.638</v>
      </c>
      <c r="K150" s="25">
        <v>484.202</v>
      </c>
      <c r="L150" s="25">
        <v>1001.658</v>
      </c>
      <c r="M150" s="53">
        <f>+N150-L150</f>
        <v>-312.472</v>
      </c>
      <c r="N150" s="25">
        <v>689.186</v>
      </c>
      <c r="O150" s="27">
        <v>0</v>
      </c>
      <c r="P150" s="27">
        <v>25</v>
      </c>
    </row>
    <row r="151" spans="1:16" s="1" customFormat="1" ht="15.75" outlineLevel="1">
      <c r="A151" s="72" t="s">
        <v>1142</v>
      </c>
      <c r="B151" s="65"/>
      <c r="C151" s="68">
        <f>+C150+1</f>
        <v>125</v>
      </c>
      <c r="D151" s="29" t="s">
        <v>1225</v>
      </c>
      <c r="E151" s="25">
        <v>1015.876</v>
      </c>
      <c r="F151" s="26">
        <v>10</v>
      </c>
      <c r="G151" s="56">
        <f>+E151/F151</f>
        <v>101.5876</v>
      </c>
      <c r="H151" s="25">
        <v>1068.953</v>
      </c>
      <c r="I151" s="25">
        <v>11726.075</v>
      </c>
      <c r="J151" s="25">
        <v>633.804</v>
      </c>
      <c r="K151" s="25">
        <v>114.52</v>
      </c>
      <c r="L151" s="25">
        <v>6.092</v>
      </c>
      <c r="M151" s="53">
        <f>+N151-L151</f>
        <v>-26.230999999999998</v>
      </c>
      <c r="N151" s="25">
        <v>-20.139</v>
      </c>
      <c r="O151" s="27">
        <v>0</v>
      </c>
      <c r="P151" s="27">
        <v>0</v>
      </c>
    </row>
    <row r="152" spans="1:16" s="1" customFormat="1" ht="15.75" outlineLevel="1">
      <c r="A152" s="72" t="s">
        <v>1142</v>
      </c>
      <c r="B152" s="65"/>
      <c r="C152" s="68">
        <f>+C151+1</f>
        <v>126</v>
      </c>
      <c r="D152" s="29" t="s">
        <v>1146</v>
      </c>
      <c r="E152" s="25">
        <v>2647.85</v>
      </c>
      <c r="F152" s="26">
        <v>10</v>
      </c>
      <c r="G152" s="56">
        <f t="shared" si="17"/>
        <v>264.78499999999997</v>
      </c>
      <c r="H152" s="25">
        <v>7449.142</v>
      </c>
      <c r="I152" s="25">
        <v>47606.397</v>
      </c>
      <c r="J152" s="25">
        <v>4788.466</v>
      </c>
      <c r="K152" s="25">
        <v>946.485</v>
      </c>
      <c r="L152" s="25">
        <v>2745.272</v>
      </c>
      <c r="M152" s="53">
        <f t="shared" si="19"/>
        <v>-593.9279999999999</v>
      </c>
      <c r="N152" s="25">
        <v>2151.344</v>
      </c>
      <c r="O152" s="27">
        <v>45</v>
      </c>
      <c r="P152" s="27">
        <v>10</v>
      </c>
    </row>
    <row r="153" spans="1:16" s="1" customFormat="1" ht="15.75" outlineLevel="1">
      <c r="A153" s="72" t="s">
        <v>1142</v>
      </c>
      <c r="B153" s="65"/>
      <c r="C153" s="68">
        <f t="shared" si="18"/>
        <v>127</v>
      </c>
      <c r="D153" s="29" t="s">
        <v>1147</v>
      </c>
      <c r="E153" s="25">
        <v>1293.469</v>
      </c>
      <c r="F153" s="26">
        <v>10</v>
      </c>
      <c r="G153" s="56">
        <f t="shared" si="17"/>
        <v>129.3469</v>
      </c>
      <c r="H153" s="25">
        <v>1229.077</v>
      </c>
      <c r="I153" s="25">
        <v>8990.461</v>
      </c>
      <c r="J153" s="25">
        <v>535.046</v>
      </c>
      <c r="K153" s="25">
        <v>172.688</v>
      </c>
      <c r="L153" s="25">
        <v>48.603</v>
      </c>
      <c r="M153" s="53">
        <f t="shared" si="19"/>
        <v>-23.556</v>
      </c>
      <c r="N153" s="25">
        <v>25.047</v>
      </c>
      <c r="O153" s="27">
        <v>0</v>
      </c>
      <c r="P153" s="27">
        <v>0</v>
      </c>
    </row>
    <row r="154" spans="1:16" s="1" customFormat="1" ht="15.75" outlineLevel="1">
      <c r="A154" s="72" t="s">
        <v>1142</v>
      </c>
      <c r="B154" s="65"/>
      <c r="C154" s="68">
        <f t="shared" si="18"/>
        <v>128</v>
      </c>
      <c r="D154" s="29" t="s">
        <v>1154</v>
      </c>
      <c r="E154" s="25">
        <v>1475.613</v>
      </c>
      <c r="F154" s="26">
        <v>10</v>
      </c>
      <c r="G154" s="56">
        <f>+E154/F154</f>
        <v>147.56130000000002</v>
      </c>
      <c r="H154" s="25">
        <v>1846.737</v>
      </c>
      <c r="I154" s="25">
        <v>6129.341</v>
      </c>
      <c r="J154" s="25">
        <v>267.763</v>
      </c>
      <c r="K154" s="25">
        <v>30.331</v>
      </c>
      <c r="L154" s="25">
        <v>116.817</v>
      </c>
      <c r="M154" s="53">
        <f>+N154-L154</f>
        <v>-6.092999999999989</v>
      </c>
      <c r="N154" s="25">
        <v>110.724</v>
      </c>
      <c r="O154" s="27">
        <v>0</v>
      </c>
      <c r="P154" s="27">
        <v>0</v>
      </c>
    </row>
    <row r="155" spans="1:16" s="1" customFormat="1" ht="15.75" outlineLevel="1">
      <c r="A155" s="72" t="s">
        <v>1142</v>
      </c>
      <c r="B155" s="65"/>
      <c r="C155" s="68">
        <f t="shared" si="18"/>
        <v>129</v>
      </c>
      <c r="D155" s="29" t="s">
        <v>1148</v>
      </c>
      <c r="E155" s="25">
        <v>1000</v>
      </c>
      <c r="F155" s="26">
        <v>10</v>
      </c>
      <c r="G155" s="56">
        <f t="shared" si="17"/>
        <v>100</v>
      </c>
      <c r="H155" s="25">
        <v>3807.361</v>
      </c>
      <c r="I155" s="25">
        <v>58981.876</v>
      </c>
      <c r="J155" s="25">
        <v>3335.759</v>
      </c>
      <c r="K155" s="25">
        <v>1312.054</v>
      </c>
      <c r="L155" s="25">
        <v>1223.919</v>
      </c>
      <c r="M155" s="53">
        <f t="shared" si="19"/>
        <v>-545.44</v>
      </c>
      <c r="N155" s="25">
        <v>678.479</v>
      </c>
      <c r="O155" s="27">
        <v>0</v>
      </c>
      <c r="P155" s="27">
        <v>20</v>
      </c>
    </row>
    <row r="156" spans="1:16" s="1" customFormat="1" ht="15.75" outlineLevel="1">
      <c r="A156" s="72" t="s">
        <v>1142</v>
      </c>
      <c r="B156" s="65"/>
      <c r="C156" s="68">
        <f t="shared" si="18"/>
        <v>130</v>
      </c>
      <c r="D156" s="29" t="s">
        <v>1155</v>
      </c>
      <c r="E156" s="25">
        <v>1064.045</v>
      </c>
      <c r="F156" s="26">
        <v>10</v>
      </c>
      <c r="G156" s="56">
        <f>+E156/F156</f>
        <v>106.40450000000001</v>
      </c>
      <c r="H156" s="25">
        <v>1748.475</v>
      </c>
      <c r="I156" s="25">
        <v>11102.389</v>
      </c>
      <c r="J156" s="25">
        <v>662.877</v>
      </c>
      <c r="K156" s="25">
        <v>182.354</v>
      </c>
      <c r="L156" s="25">
        <v>240.828</v>
      </c>
      <c r="M156" s="53">
        <f>+N156-L156</f>
        <v>-27.015000000000015</v>
      </c>
      <c r="N156" s="25">
        <v>213.813</v>
      </c>
      <c r="O156" s="27">
        <v>5</v>
      </c>
      <c r="P156" s="27">
        <v>10</v>
      </c>
    </row>
    <row r="157" spans="1:16" s="1" customFormat="1" ht="15.75" outlineLevel="1">
      <c r="A157" s="72" t="s">
        <v>1142</v>
      </c>
      <c r="B157" s="65"/>
      <c r="C157" s="68">
        <f>+C156+1</f>
        <v>131</v>
      </c>
      <c r="D157" s="29" t="s">
        <v>1224</v>
      </c>
      <c r="E157" s="25">
        <v>3065.273</v>
      </c>
      <c r="F157" s="26">
        <v>10</v>
      </c>
      <c r="G157" s="56">
        <f>+E157/F157</f>
        <v>306.5273</v>
      </c>
      <c r="H157" s="25">
        <v>11108.693</v>
      </c>
      <c r="I157" s="25">
        <v>272323.619</v>
      </c>
      <c r="J157" s="25">
        <v>14901.805</v>
      </c>
      <c r="K157" s="25">
        <v>2932.693</v>
      </c>
      <c r="L157" s="25">
        <v>3612.924</v>
      </c>
      <c r="M157" s="53">
        <f>+N157-L157</f>
        <v>-1382.779</v>
      </c>
      <c r="N157" s="25">
        <v>2230.145</v>
      </c>
      <c r="O157" s="27">
        <v>27.5</v>
      </c>
      <c r="P157" s="27">
        <v>10</v>
      </c>
    </row>
    <row r="158" spans="1:16" s="1" customFormat="1" ht="15.75" outlineLevel="1">
      <c r="A158" s="72" t="s">
        <v>1142</v>
      </c>
      <c r="B158" s="65"/>
      <c r="C158" s="68">
        <f>+C157+1</f>
        <v>132</v>
      </c>
      <c r="D158" s="29" t="s">
        <v>1185</v>
      </c>
      <c r="E158" s="25">
        <v>4103.422</v>
      </c>
      <c r="F158" s="26">
        <v>10</v>
      </c>
      <c r="G158" s="56">
        <f>+E158/F158</f>
        <v>410.34219999999993</v>
      </c>
      <c r="H158" s="25">
        <v>27584.014</v>
      </c>
      <c r="I158" s="25">
        <v>471860.137</v>
      </c>
      <c r="J158" s="25">
        <v>26700.556</v>
      </c>
      <c r="K158" s="25">
        <v>6735.579</v>
      </c>
      <c r="L158" s="25">
        <v>9008.708</v>
      </c>
      <c r="M158" s="53">
        <f>+N158-L158</f>
        <v>-4810.6050000000005</v>
      </c>
      <c r="N158" s="25">
        <v>4198.103</v>
      </c>
      <c r="O158" s="27">
        <v>12.5</v>
      </c>
      <c r="P158" s="27">
        <v>20</v>
      </c>
    </row>
    <row r="159" spans="1:16" s="1" customFormat="1" ht="15.75" outlineLevel="1">
      <c r="A159" s="72" t="s">
        <v>1142</v>
      </c>
      <c r="B159" s="65"/>
      <c r="C159" s="68">
        <f>+C158+1</f>
        <v>133</v>
      </c>
      <c r="D159" s="29" t="s">
        <v>1222</v>
      </c>
      <c r="E159" s="25">
        <v>1072.5</v>
      </c>
      <c r="F159" s="26">
        <v>10</v>
      </c>
      <c r="G159" s="56">
        <f>+E159/F159</f>
        <v>107.25</v>
      </c>
      <c r="H159" s="25">
        <v>2219.27</v>
      </c>
      <c r="I159" s="25">
        <v>40133.853</v>
      </c>
      <c r="J159" s="25">
        <v>3056.325</v>
      </c>
      <c r="K159" s="25">
        <v>1547.246</v>
      </c>
      <c r="L159" s="25">
        <v>825.071</v>
      </c>
      <c r="M159" s="53">
        <f>+N159-L159</f>
        <v>-203.659</v>
      </c>
      <c r="N159" s="25">
        <v>621.412</v>
      </c>
      <c r="O159" s="27">
        <v>15</v>
      </c>
      <c r="P159" s="27">
        <v>30</v>
      </c>
    </row>
    <row r="160" spans="1:16" s="1" customFormat="1" ht="15.75" outlineLevel="1">
      <c r="A160" s="72" t="s">
        <v>1142</v>
      </c>
      <c r="B160" s="65"/>
      <c r="C160" s="68">
        <f>+C159+1</f>
        <v>134</v>
      </c>
      <c r="D160" s="29" t="s">
        <v>1149</v>
      </c>
      <c r="E160" s="25">
        <v>1008.341</v>
      </c>
      <c r="F160" s="26">
        <v>10</v>
      </c>
      <c r="G160" s="56">
        <f t="shared" si="17"/>
        <v>100.8341</v>
      </c>
      <c r="H160" s="25">
        <v>1612.759</v>
      </c>
      <c r="I160" s="25">
        <v>29566.081</v>
      </c>
      <c r="J160" s="25">
        <v>1929.933</v>
      </c>
      <c r="K160" s="25">
        <v>648.616</v>
      </c>
      <c r="L160" s="25">
        <v>430.446</v>
      </c>
      <c r="M160" s="53">
        <f t="shared" si="19"/>
        <v>-153.89000000000004</v>
      </c>
      <c r="N160" s="25">
        <v>276.556</v>
      </c>
      <c r="O160" s="27">
        <v>12</v>
      </c>
      <c r="P160" s="27">
        <v>10</v>
      </c>
    </row>
    <row r="161" spans="1:16" s="1" customFormat="1" ht="15.75" outlineLevel="1">
      <c r="A161" s="72" t="s">
        <v>1142</v>
      </c>
      <c r="B161" s="65"/>
      <c r="C161" s="68">
        <f t="shared" si="18"/>
        <v>135</v>
      </c>
      <c r="D161" s="29" t="s">
        <v>1186</v>
      </c>
      <c r="E161" s="25">
        <v>2250</v>
      </c>
      <c r="F161" s="26">
        <v>10</v>
      </c>
      <c r="G161" s="56">
        <f>+E161/F161</f>
        <v>225</v>
      </c>
      <c r="H161" s="25">
        <v>1110.04</v>
      </c>
      <c r="I161" s="25">
        <v>35142.227</v>
      </c>
      <c r="J161" s="25">
        <v>2017.522</v>
      </c>
      <c r="K161" s="25">
        <v>872.292</v>
      </c>
      <c r="L161" s="25">
        <v>979.017</v>
      </c>
      <c r="M161" s="53">
        <f>+N161-L161</f>
        <v>-600.6370000000001</v>
      </c>
      <c r="N161" s="25">
        <v>378.38</v>
      </c>
      <c r="O161" s="27">
        <v>0</v>
      </c>
      <c r="P161" s="27">
        <v>0</v>
      </c>
    </row>
    <row r="162" spans="1:16" s="1" customFormat="1" ht="15.75" outlineLevel="1">
      <c r="A162" s="72" t="s">
        <v>1142</v>
      </c>
      <c r="B162" s="65"/>
      <c r="C162" s="68">
        <f>+C161+1</f>
        <v>136</v>
      </c>
      <c r="D162" s="29" t="s">
        <v>1150</v>
      </c>
      <c r="E162" s="25">
        <v>1017.535</v>
      </c>
      <c r="F162" s="26">
        <v>10</v>
      </c>
      <c r="G162" s="56">
        <f t="shared" si="17"/>
        <v>101.7535</v>
      </c>
      <c r="H162" s="25">
        <v>2603.846</v>
      </c>
      <c r="I162" s="25">
        <v>36966.129</v>
      </c>
      <c r="J162" s="25">
        <v>2177.151</v>
      </c>
      <c r="K162" s="25">
        <v>789.645</v>
      </c>
      <c r="L162" s="25">
        <v>813.512</v>
      </c>
      <c r="M162" s="53">
        <f t="shared" si="19"/>
        <v>-374.79999999999995</v>
      </c>
      <c r="N162" s="25">
        <v>438.712</v>
      </c>
      <c r="O162" s="27">
        <v>0</v>
      </c>
      <c r="P162" s="27">
        <v>25</v>
      </c>
    </row>
    <row r="163" spans="1:16" s="1" customFormat="1" ht="16.5" outlineLevel="1" thickBot="1">
      <c r="A163" s="72" t="s">
        <v>1142</v>
      </c>
      <c r="B163" s="65"/>
      <c r="C163" s="68">
        <f t="shared" si="18"/>
        <v>137</v>
      </c>
      <c r="D163" s="29" t="s">
        <v>1151</v>
      </c>
      <c r="E163" s="25">
        <v>1625.711</v>
      </c>
      <c r="F163" s="26">
        <v>10</v>
      </c>
      <c r="G163" s="56">
        <f t="shared" si="17"/>
        <v>162.5711</v>
      </c>
      <c r="H163" s="25">
        <v>2608.454</v>
      </c>
      <c r="I163" s="25">
        <v>67328.388</v>
      </c>
      <c r="J163" s="25">
        <v>5157.456</v>
      </c>
      <c r="K163" s="25">
        <v>1693.947</v>
      </c>
      <c r="L163" s="25">
        <v>565.819</v>
      </c>
      <c r="M163" s="53">
        <f t="shared" si="19"/>
        <v>-138.00799999999998</v>
      </c>
      <c r="N163" s="25">
        <v>427.811</v>
      </c>
      <c r="O163" s="27">
        <v>10</v>
      </c>
      <c r="P163" s="27">
        <v>10</v>
      </c>
    </row>
    <row r="164" spans="1:16" s="1" customFormat="1" ht="16.5" outlineLevel="1" thickBot="1">
      <c r="A164" s="73" t="s">
        <v>1142</v>
      </c>
      <c r="B164" s="65"/>
      <c r="C164" s="38">
        <f>COUNT(C148:C163)</f>
        <v>16</v>
      </c>
      <c r="D164" s="39"/>
      <c r="E164" s="39">
        <f>SUBTOTAL(9,E148:E163)</f>
        <v>25867.5</v>
      </c>
      <c r="F164" s="40"/>
      <c r="G164" s="41">
        <f aca="true" t="shared" si="20" ref="G164:N164">SUBTOTAL(9,G148:G163)</f>
        <v>2586.75</v>
      </c>
      <c r="H164" s="39">
        <f t="shared" si="20"/>
        <v>79442.138</v>
      </c>
      <c r="I164" s="39">
        <f t="shared" si="20"/>
        <v>1285012.723</v>
      </c>
      <c r="J164" s="39">
        <f t="shared" si="20"/>
        <v>77522.35</v>
      </c>
      <c r="K164" s="39">
        <f t="shared" si="20"/>
        <v>20987.682000000004</v>
      </c>
      <c r="L164" s="39">
        <f t="shared" si="20"/>
        <v>25033.477999999996</v>
      </c>
      <c r="M164" s="41">
        <f t="shared" si="20"/>
        <v>-10498.530999999999</v>
      </c>
      <c r="N164" s="39">
        <f t="shared" si="20"/>
        <v>14534.947</v>
      </c>
      <c r="O164" s="42"/>
      <c r="P164" s="42"/>
    </row>
    <row r="165" spans="1:16" s="1" customFormat="1" ht="15.75" outlineLevel="1">
      <c r="A165" s="29"/>
      <c r="B165" s="65"/>
      <c r="C165" s="43"/>
      <c r="D165" s="44"/>
      <c r="E165" s="35"/>
      <c r="F165" s="45"/>
      <c r="G165" s="57"/>
      <c r="H165" s="35"/>
      <c r="I165" s="35"/>
      <c r="J165" s="35"/>
      <c r="K165" s="35"/>
      <c r="L165" s="35"/>
      <c r="M165" s="57"/>
      <c r="N165" s="35"/>
      <c r="O165" s="46"/>
      <c r="P165" s="46"/>
    </row>
    <row r="166" spans="1:16" s="1" customFormat="1" ht="18.75" outlineLevel="1">
      <c r="A166" s="29"/>
      <c r="B166" s="65"/>
      <c r="C166" s="43"/>
      <c r="D166" s="47" t="s">
        <v>1237</v>
      </c>
      <c r="E166" s="35"/>
      <c r="F166" s="45"/>
      <c r="G166" s="57"/>
      <c r="H166" s="35"/>
      <c r="I166" s="35"/>
      <c r="J166" s="35"/>
      <c r="K166" s="35"/>
      <c r="L166" s="35"/>
      <c r="M166" s="57"/>
      <c r="N166" s="35"/>
      <c r="O166" s="46"/>
      <c r="P166" s="46"/>
    </row>
    <row r="167" spans="1:16" s="1" customFormat="1" ht="15.75" outlineLevel="1">
      <c r="A167" s="29"/>
      <c r="B167" s="65"/>
      <c r="C167" s="43"/>
      <c r="D167" s="44"/>
      <c r="E167" s="35"/>
      <c r="F167" s="45"/>
      <c r="G167" s="57"/>
      <c r="H167" s="35"/>
      <c r="I167" s="35"/>
      <c r="J167" s="35"/>
      <c r="K167" s="35"/>
      <c r="L167" s="35"/>
      <c r="M167" s="57"/>
      <c r="N167" s="35"/>
      <c r="O167" s="46"/>
      <c r="P167" s="46"/>
    </row>
    <row r="168" spans="1:16" s="1" customFormat="1" ht="15.75" outlineLevel="1">
      <c r="A168" s="72" t="s">
        <v>1156</v>
      </c>
      <c r="B168" s="65"/>
      <c r="C168" s="48">
        <f>+C163+1</f>
        <v>138</v>
      </c>
      <c r="D168" s="49" t="s">
        <v>1223</v>
      </c>
      <c r="E168" s="50">
        <v>624.682</v>
      </c>
      <c r="F168" s="51">
        <v>10</v>
      </c>
      <c r="G168" s="53">
        <f aca="true" t="shared" si="21" ref="G168:G197">+E168/F168</f>
        <v>62.4682</v>
      </c>
      <c r="H168" s="50">
        <v>1540.666</v>
      </c>
      <c r="I168" s="50">
        <v>6975.491</v>
      </c>
      <c r="J168" s="50">
        <v>3186.202</v>
      </c>
      <c r="K168" s="50">
        <v>0</v>
      </c>
      <c r="L168" s="50">
        <v>395.911</v>
      </c>
      <c r="M168" s="53">
        <f aca="true" t="shared" si="22" ref="M168:M197">+N168-L168</f>
        <v>-3.8700000000000045</v>
      </c>
      <c r="N168" s="50">
        <v>392.041</v>
      </c>
      <c r="O168" s="52">
        <v>0</v>
      </c>
      <c r="P168" s="52">
        <v>15</v>
      </c>
    </row>
    <row r="169" spans="1:16" s="1" customFormat="1" ht="15.75" outlineLevel="1">
      <c r="A169" s="72" t="s">
        <v>1156</v>
      </c>
      <c r="B169" s="65"/>
      <c r="C169" s="48">
        <f>+C168+1</f>
        <v>139</v>
      </c>
      <c r="D169" s="49" t="s">
        <v>1201</v>
      </c>
      <c r="E169" s="50">
        <v>81.747</v>
      </c>
      <c r="F169" s="51">
        <v>10</v>
      </c>
      <c r="G169" s="53">
        <f>+E169/F169</f>
        <v>8.1747</v>
      </c>
      <c r="H169" s="50">
        <v>101.906</v>
      </c>
      <c r="I169" s="50">
        <v>359.802</v>
      </c>
      <c r="J169" s="50">
        <v>210.128</v>
      </c>
      <c r="K169" s="50">
        <v>0</v>
      </c>
      <c r="L169" s="50">
        <v>22.411</v>
      </c>
      <c r="M169" s="53">
        <f>+N169-L169</f>
        <v>-6.500000000000002</v>
      </c>
      <c r="N169" s="50">
        <v>15.911</v>
      </c>
      <c r="O169" s="52">
        <v>15</v>
      </c>
      <c r="P169" s="52">
        <v>0</v>
      </c>
    </row>
    <row r="170" spans="1:16" s="1" customFormat="1" ht="15.75" outlineLevel="1">
      <c r="A170" s="72" t="s">
        <v>1156</v>
      </c>
      <c r="B170" s="65"/>
      <c r="C170" s="48">
        <f>+C169+1</f>
        <v>140</v>
      </c>
      <c r="D170" s="49" t="s">
        <v>1164</v>
      </c>
      <c r="E170" s="50">
        <v>50</v>
      </c>
      <c r="F170" s="51">
        <v>10</v>
      </c>
      <c r="G170" s="53">
        <f>+E170/F170</f>
        <v>5</v>
      </c>
      <c r="H170" s="50">
        <v>45.2</v>
      </c>
      <c r="I170" s="50">
        <v>72.563</v>
      </c>
      <c r="J170" s="50">
        <v>13.149</v>
      </c>
      <c r="K170" s="50">
        <v>0</v>
      </c>
      <c r="L170" s="50">
        <v>1.262</v>
      </c>
      <c r="M170" s="53">
        <f>+N170-L170</f>
        <v>-0.10000000000000009</v>
      </c>
      <c r="N170" s="50">
        <v>1.162</v>
      </c>
      <c r="O170" s="52">
        <v>0</v>
      </c>
      <c r="P170" s="52">
        <v>0</v>
      </c>
    </row>
    <row r="171" spans="1:16" s="1" customFormat="1" ht="15.75" outlineLevel="1">
      <c r="A171" s="72" t="s">
        <v>1156</v>
      </c>
      <c r="B171" s="65"/>
      <c r="C171" s="68">
        <f aca="true" t="shared" si="23" ref="C171:C177">+C170+1</f>
        <v>141</v>
      </c>
      <c r="D171" s="29" t="s">
        <v>1187</v>
      </c>
      <c r="E171" s="25">
        <v>77.767</v>
      </c>
      <c r="F171" s="26">
        <v>10</v>
      </c>
      <c r="G171" s="56">
        <f t="shared" si="21"/>
        <v>7.7767</v>
      </c>
      <c r="H171" s="25">
        <v>79.863</v>
      </c>
      <c r="I171" s="25">
        <v>128.534</v>
      </c>
      <c r="J171" s="25">
        <v>30.383</v>
      </c>
      <c r="K171" s="25">
        <v>0</v>
      </c>
      <c r="L171" s="25">
        <v>3.971</v>
      </c>
      <c r="M171" s="53">
        <f t="shared" si="22"/>
        <v>0.6340000000000003</v>
      </c>
      <c r="N171" s="25">
        <v>4.605</v>
      </c>
      <c r="O171" s="27">
        <v>0</v>
      </c>
      <c r="P171" s="27">
        <v>0</v>
      </c>
    </row>
    <row r="172" spans="1:16" s="1" customFormat="1" ht="15.75" outlineLevel="1">
      <c r="A172" s="72" t="s">
        <v>1156</v>
      </c>
      <c r="B172" s="65"/>
      <c r="C172" s="68">
        <f t="shared" si="23"/>
        <v>142</v>
      </c>
      <c r="D172" s="29" t="s">
        <v>1188</v>
      </c>
      <c r="E172" s="25">
        <v>96.305</v>
      </c>
      <c r="F172" s="26">
        <v>10</v>
      </c>
      <c r="G172" s="56">
        <f t="shared" si="21"/>
        <v>9.630500000000001</v>
      </c>
      <c r="H172" s="25">
        <v>511.34</v>
      </c>
      <c r="I172" s="25">
        <v>712.644</v>
      </c>
      <c r="J172" s="25">
        <v>9.987</v>
      </c>
      <c r="K172" s="25">
        <v>0</v>
      </c>
      <c r="L172" s="25">
        <v>102.555</v>
      </c>
      <c r="M172" s="53">
        <f t="shared" si="22"/>
        <v>-25.186000000000007</v>
      </c>
      <c r="N172" s="25">
        <v>77.369</v>
      </c>
      <c r="O172" s="27">
        <v>40</v>
      </c>
      <c r="P172" s="27">
        <v>10</v>
      </c>
    </row>
    <row r="173" spans="1:16" s="1" customFormat="1" ht="15.75" outlineLevel="1">
      <c r="A173" s="72" t="s">
        <v>1156</v>
      </c>
      <c r="B173" s="65"/>
      <c r="C173" s="68">
        <f t="shared" si="23"/>
        <v>143</v>
      </c>
      <c r="D173" s="29" t="s">
        <v>1165</v>
      </c>
      <c r="E173" s="25">
        <v>109.081</v>
      </c>
      <c r="F173" s="26">
        <v>10</v>
      </c>
      <c r="G173" s="56">
        <f t="shared" si="21"/>
        <v>10.908100000000001</v>
      </c>
      <c r="H173" s="25">
        <v>158.137</v>
      </c>
      <c r="I173" s="25">
        <v>412.19</v>
      </c>
      <c r="J173" s="25">
        <v>213.857</v>
      </c>
      <c r="K173" s="25">
        <v>0</v>
      </c>
      <c r="L173" s="25">
        <v>29.911</v>
      </c>
      <c r="M173" s="53">
        <f t="shared" si="22"/>
        <v>-7.6590000000000025</v>
      </c>
      <c r="N173" s="25">
        <v>22.252</v>
      </c>
      <c r="O173" s="27">
        <v>10</v>
      </c>
      <c r="P173" s="27">
        <v>15</v>
      </c>
    </row>
    <row r="174" spans="1:16" s="1" customFormat="1" ht="15.75" outlineLevel="1">
      <c r="A174" s="72" t="s">
        <v>1156</v>
      </c>
      <c r="B174" s="65"/>
      <c r="C174" s="68">
        <f t="shared" si="23"/>
        <v>144</v>
      </c>
      <c r="D174" s="29" t="s">
        <v>1202</v>
      </c>
      <c r="E174" s="25">
        <v>50</v>
      </c>
      <c r="F174" s="26">
        <v>10</v>
      </c>
      <c r="G174" s="56">
        <f>+E174/F174</f>
        <v>5</v>
      </c>
      <c r="H174" s="25">
        <v>66.679</v>
      </c>
      <c r="I174" s="25">
        <v>140.137</v>
      </c>
      <c r="J174" s="25">
        <v>32.023</v>
      </c>
      <c r="K174" s="25">
        <v>0</v>
      </c>
      <c r="L174" s="25">
        <v>10.065</v>
      </c>
      <c r="M174" s="53">
        <f>+N174-L174</f>
        <v>-3.0249999999999995</v>
      </c>
      <c r="N174" s="25">
        <v>7.04</v>
      </c>
      <c r="O174" s="27">
        <v>10</v>
      </c>
      <c r="P174" s="27">
        <v>0</v>
      </c>
    </row>
    <row r="175" spans="1:16" s="1" customFormat="1" ht="15.75" outlineLevel="1">
      <c r="A175" s="72" t="s">
        <v>1156</v>
      </c>
      <c r="B175" s="65"/>
      <c r="C175" s="68">
        <f t="shared" si="23"/>
        <v>145</v>
      </c>
      <c r="D175" s="29" t="s">
        <v>1241</v>
      </c>
      <c r="E175" s="25">
        <v>50</v>
      </c>
      <c r="F175" s="26">
        <v>10</v>
      </c>
      <c r="G175" s="56">
        <f>+E175/F175</f>
        <v>5</v>
      </c>
      <c r="H175" s="25">
        <v>48.253</v>
      </c>
      <c r="I175" s="25">
        <v>50.275</v>
      </c>
      <c r="J175" s="25">
        <v>1.81</v>
      </c>
      <c r="K175" s="25">
        <v>0</v>
      </c>
      <c r="L175" s="25">
        <v>-0.072</v>
      </c>
      <c r="M175" s="53">
        <f>+N175-L175</f>
        <v>0</v>
      </c>
      <c r="N175" s="25">
        <v>-0.072</v>
      </c>
      <c r="O175" s="27">
        <v>0</v>
      </c>
      <c r="P175" s="27">
        <v>0</v>
      </c>
    </row>
    <row r="176" spans="1:16" s="1" customFormat="1" ht="15.75" outlineLevel="1">
      <c r="A176" s="72" t="s">
        <v>1156</v>
      </c>
      <c r="B176" s="65"/>
      <c r="C176" s="68">
        <f t="shared" si="23"/>
        <v>146</v>
      </c>
      <c r="D176" s="29" t="s">
        <v>1189</v>
      </c>
      <c r="E176" s="25">
        <v>111.797</v>
      </c>
      <c r="F176" s="26">
        <v>10</v>
      </c>
      <c r="G176" s="56">
        <f t="shared" si="21"/>
        <v>11.1797</v>
      </c>
      <c r="H176" s="25">
        <v>159.553</v>
      </c>
      <c r="I176" s="25">
        <v>602.876</v>
      </c>
      <c r="J176" s="25">
        <v>181.737</v>
      </c>
      <c r="K176" s="25">
        <v>0</v>
      </c>
      <c r="L176" s="25">
        <v>8.282</v>
      </c>
      <c r="M176" s="53">
        <f t="shared" si="22"/>
        <v>-3</v>
      </c>
      <c r="N176" s="25">
        <v>5.282</v>
      </c>
      <c r="O176" s="27">
        <v>0</v>
      </c>
      <c r="P176" s="27">
        <v>10</v>
      </c>
    </row>
    <row r="177" spans="1:16" s="1" customFormat="1" ht="15.75" outlineLevel="1">
      <c r="A177" s="72" t="s">
        <v>1156</v>
      </c>
      <c r="B177" s="65"/>
      <c r="C177" s="68">
        <f t="shared" si="23"/>
        <v>147</v>
      </c>
      <c r="D177" s="29" t="s">
        <v>1179</v>
      </c>
      <c r="E177" s="25">
        <v>190</v>
      </c>
      <c r="F177" s="26">
        <v>10</v>
      </c>
      <c r="G177" s="56">
        <f t="shared" si="21"/>
        <v>19</v>
      </c>
      <c r="H177" s="25">
        <v>353.165</v>
      </c>
      <c r="I177" s="25">
        <v>3256.029</v>
      </c>
      <c r="J177" s="25">
        <v>1662.135</v>
      </c>
      <c r="K177" s="25">
        <v>0</v>
      </c>
      <c r="L177" s="25">
        <v>157.341</v>
      </c>
      <c r="M177" s="53">
        <f t="shared" si="22"/>
        <v>-51.01100000000001</v>
      </c>
      <c r="N177" s="25">
        <v>106.33</v>
      </c>
      <c r="O177" s="27">
        <v>20</v>
      </c>
      <c r="P177" s="27">
        <v>10.53</v>
      </c>
    </row>
    <row r="178" spans="1:16" s="1" customFormat="1" ht="15.75" outlineLevel="1">
      <c r="A178" s="72" t="s">
        <v>1156</v>
      </c>
      <c r="B178" s="65"/>
      <c r="C178" s="68">
        <f aca="true" t="shared" si="24" ref="C178:C186">+C177+1</f>
        <v>148</v>
      </c>
      <c r="D178" s="29" t="s">
        <v>1240</v>
      </c>
      <c r="E178" s="25">
        <v>150</v>
      </c>
      <c r="F178" s="26">
        <v>10</v>
      </c>
      <c r="G178" s="56">
        <f t="shared" si="21"/>
        <v>15</v>
      </c>
      <c r="H178" s="25">
        <v>217.078</v>
      </c>
      <c r="I178" s="25">
        <v>3001.914</v>
      </c>
      <c r="J178" s="25">
        <v>1751.061</v>
      </c>
      <c r="K178" s="25">
        <v>0</v>
      </c>
      <c r="L178" s="25">
        <v>123.532</v>
      </c>
      <c r="M178" s="53">
        <f t="shared" si="22"/>
        <v>-41.5</v>
      </c>
      <c r="N178" s="25">
        <v>82.032</v>
      </c>
      <c r="O178" s="27">
        <v>10</v>
      </c>
      <c r="P178" s="27">
        <v>10</v>
      </c>
    </row>
    <row r="179" spans="1:16" s="1" customFormat="1" ht="15.75" outlineLevel="1">
      <c r="A179" s="72" t="s">
        <v>1156</v>
      </c>
      <c r="B179" s="65"/>
      <c r="C179" s="68">
        <f t="shared" si="24"/>
        <v>149</v>
      </c>
      <c r="D179" s="29" t="s">
        <v>1167</v>
      </c>
      <c r="E179" s="25">
        <v>100</v>
      </c>
      <c r="F179" s="26">
        <v>5</v>
      </c>
      <c r="G179" s="56">
        <f t="shared" si="21"/>
        <v>20</v>
      </c>
      <c r="H179" s="25">
        <v>209.658</v>
      </c>
      <c r="I179" s="25">
        <v>704.344</v>
      </c>
      <c r="J179" s="25">
        <v>150.827</v>
      </c>
      <c r="K179" s="25">
        <v>0</v>
      </c>
      <c r="L179" s="25">
        <v>88.115</v>
      </c>
      <c r="M179" s="53">
        <f t="shared" si="22"/>
        <v>-19.19999999999999</v>
      </c>
      <c r="N179" s="25">
        <v>68.915</v>
      </c>
      <c r="O179" s="27">
        <v>25</v>
      </c>
      <c r="P179" s="27">
        <v>30</v>
      </c>
    </row>
    <row r="180" spans="1:16" s="1" customFormat="1" ht="15.75" outlineLevel="1">
      <c r="A180" s="72" t="s">
        <v>1156</v>
      </c>
      <c r="B180" s="65"/>
      <c r="C180" s="68">
        <f t="shared" si="24"/>
        <v>150</v>
      </c>
      <c r="D180" s="29" t="s">
        <v>1221</v>
      </c>
      <c r="E180" s="25">
        <v>122.808</v>
      </c>
      <c r="F180" s="26">
        <v>10</v>
      </c>
      <c r="G180" s="56">
        <f>+E180/F180</f>
        <v>12.280800000000001</v>
      </c>
      <c r="H180" s="25">
        <v>671.862</v>
      </c>
      <c r="I180" s="25">
        <v>1086.537</v>
      </c>
      <c r="J180" s="25">
        <v>142.215</v>
      </c>
      <c r="K180" s="25">
        <v>4.642</v>
      </c>
      <c r="L180" s="25">
        <v>280.652</v>
      </c>
      <c r="M180" s="53">
        <f>+N180-L180</f>
        <v>-41.099999999999994</v>
      </c>
      <c r="N180" s="25">
        <v>239.552</v>
      </c>
      <c r="O180" s="27">
        <v>75</v>
      </c>
      <c r="P180" s="27">
        <v>0</v>
      </c>
    </row>
    <row r="181" spans="1:16" s="1" customFormat="1" ht="15.75" outlineLevel="1">
      <c r="A181" s="72" t="s">
        <v>1156</v>
      </c>
      <c r="B181" s="65"/>
      <c r="C181" s="68">
        <f t="shared" si="24"/>
        <v>151</v>
      </c>
      <c r="D181" s="29" t="s">
        <v>1190</v>
      </c>
      <c r="E181" s="25">
        <v>100</v>
      </c>
      <c r="F181" s="26">
        <v>10</v>
      </c>
      <c r="G181" s="56">
        <f t="shared" si="21"/>
        <v>10</v>
      </c>
      <c r="H181" s="25">
        <v>88.566</v>
      </c>
      <c r="I181" s="25">
        <v>147.847</v>
      </c>
      <c r="J181" s="25">
        <v>36.902</v>
      </c>
      <c r="K181" s="25">
        <v>0</v>
      </c>
      <c r="L181" s="25">
        <v>10.036</v>
      </c>
      <c r="M181" s="53">
        <f t="shared" si="22"/>
        <v>-0.014999999999998792</v>
      </c>
      <c r="N181" s="25">
        <v>10.021</v>
      </c>
      <c r="O181" s="27">
        <v>0</v>
      </c>
      <c r="P181" s="27">
        <v>0</v>
      </c>
    </row>
    <row r="182" spans="1:16" s="1" customFormat="1" ht="15.75" outlineLevel="1">
      <c r="A182" s="72" t="s">
        <v>1156</v>
      </c>
      <c r="B182" s="65"/>
      <c r="C182" s="68">
        <f t="shared" si="24"/>
        <v>152</v>
      </c>
      <c r="D182" s="29" t="s">
        <v>1217</v>
      </c>
      <c r="E182" s="25">
        <v>88.542</v>
      </c>
      <c r="F182" s="26">
        <v>10</v>
      </c>
      <c r="G182" s="56">
        <f aca="true" t="shared" si="25" ref="G182:G187">+E182/F182</f>
        <v>8.8542</v>
      </c>
      <c r="H182" s="25">
        <v>139.887</v>
      </c>
      <c r="I182" s="25">
        <v>406.024</v>
      </c>
      <c r="J182" s="25">
        <v>93.171</v>
      </c>
      <c r="K182" s="25">
        <v>1.141</v>
      </c>
      <c r="L182" s="25">
        <v>90.05</v>
      </c>
      <c r="M182" s="53">
        <f aca="true" t="shared" si="26" ref="M182:M187">+N182-L182</f>
        <v>-48.894999999999996</v>
      </c>
      <c r="N182" s="25">
        <v>41.155</v>
      </c>
      <c r="O182" s="27">
        <v>15</v>
      </c>
      <c r="P182" s="27">
        <v>15</v>
      </c>
    </row>
    <row r="183" spans="1:16" s="1" customFormat="1" ht="15.75" outlineLevel="1">
      <c r="A183" s="72" t="s">
        <v>1156</v>
      </c>
      <c r="B183" s="65"/>
      <c r="C183" s="68">
        <f t="shared" si="24"/>
        <v>153</v>
      </c>
      <c r="D183" s="29" t="s">
        <v>1220</v>
      </c>
      <c r="E183" s="25">
        <v>17.5</v>
      </c>
      <c r="F183" s="26">
        <v>10</v>
      </c>
      <c r="G183" s="56">
        <f t="shared" si="25"/>
        <v>1.75</v>
      </c>
      <c r="H183" s="25">
        <v>-29.135</v>
      </c>
      <c r="I183" s="25">
        <v>72.041</v>
      </c>
      <c r="J183" s="25">
        <v>0</v>
      </c>
      <c r="K183" s="25">
        <v>0</v>
      </c>
      <c r="L183" s="25">
        <v>-2.298</v>
      </c>
      <c r="M183" s="53">
        <f t="shared" si="26"/>
        <v>0</v>
      </c>
      <c r="N183" s="25">
        <v>-2.298</v>
      </c>
      <c r="O183" s="27">
        <v>0</v>
      </c>
      <c r="P183" s="27">
        <v>0</v>
      </c>
    </row>
    <row r="184" spans="1:16" s="1" customFormat="1" ht="15.75" outlineLevel="1">
      <c r="A184" s="72" t="s">
        <v>1156</v>
      </c>
      <c r="B184" s="65"/>
      <c r="C184" s="68">
        <f t="shared" si="24"/>
        <v>154</v>
      </c>
      <c r="D184" s="29" t="s">
        <v>1219</v>
      </c>
      <c r="E184" s="25">
        <v>276.895</v>
      </c>
      <c r="F184" s="26">
        <v>5</v>
      </c>
      <c r="G184" s="56">
        <f t="shared" si="25"/>
        <v>55.379</v>
      </c>
      <c r="H184" s="25">
        <v>638.472</v>
      </c>
      <c r="I184" s="25">
        <v>2010.57</v>
      </c>
      <c r="J184" s="25">
        <v>638.725</v>
      </c>
      <c r="K184" s="25">
        <v>0</v>
      </c>
      <c r="L184" s="25">
        <v>329.135</v>
      </c>
      <c r="M184" s="53">
        <f t="shared" si="26"/>
        <v>-97.209</v>
      </c>
      <c r="N184" s="25">
        <v>231.926</v>
      </c>
      <c r="O184" s="27">
        <v>30</v>
      </c>
      <c r="P184" s="27">
        <v>15</v>
      </c>
    </row>
    <row r="185" spans="1:16" s="1" customFormat="1" ht="15.75" outlineLevel="1">
      <c r="A185" s="72" t="s">
        <v>1156</v>
      </c>
      <c r="B185" s="65"/>
      <c r="C185" s="68">
        <f t="shared" si="24"/>
        <v>155</v>
      </c>
      <c r="D185" s="29" t="s">
        <v>1208</v>
      </c>
      <c r="E185" s="25">
        <v>627.12</v>
      </c>
      <c r="F185" s="26">
        <v>10</v>
      </c>
      <c r="G185" s="56">
        <f t="shared" si="25"/>
        <v>62.712</v>
      </c>
      <c r="H185" s="25">
        <v>214.492</v>
      </c>
      <c r="I185" s="25">
        <v>1281.953</v>
      </c>
      <c r="J185" s="25">
        <v>680.826</v>
      </c>
      <c r="K185" s="25">
        <v>0</v>
      </c>
      <c r="L185" s="25">
        <v>44.131</v>
      </c>
      <c r="M185" s="53">
        <f t="shared" si="26"/>
        <v>-3.4279999999999973</v>
      </c>
      <c r="N185" s="25">
        <v>40.703</v>
      </c>
      <c r="O185" s="27">
        <v>0</v>
      </c>
      <c r="P185" s="27">
        <v>0</v>
      </c>
    </row>
    <row r="186" spans="1:16" s="1" customFormat="1" ht="15.75" outlineLevel="1">
      <c r="A186" s="72" t="s">
        <v>1156</v>
      </c>
      <c r="B186" s="65"/>
      <c r="C186" s="68">
        <f t="shared" si="24"/>
        <v>156</v>
      </c>
      <c r="D186" s="29" t="s">
        <v>1212</v>
      </c>
      <c r="E186" s="25">
        <v>80</v>
      </c>
      <c r="F186" s="26">
        <v>10</v>
      </c>
      <c r="G186" s="56">
        <f t="shared" si="25"/>
        <v>8</v>
      </c>
      <c r="H186" s="25">
        <v>85.459</v>
      </c>
      <c r="I186" s="25">
        <v>171.425</v>
      </c>
      <c r="J186" s="25">
        <v>27.894</v>
      </c>
      <c r="K186" s="25">
        <v>0</v>
      </c>
      <c r="L186" s="25">
        <v>13.548</v>
      </c>
      <c r="M186" s="53">
        <f t="shared" si="26"/>
        <v>-2.5039999999999996</v>
      </c>
      <c r="N186" s="25">
        <v>11.044</v>
      </c>
      <c r="O186" s="27">
        <v>5</v>
      </c>
      <c r="P186" s="27">
        <v>0</v>
      </c>
    </row>
    <row r="187" spans="1:16" s="1" customFormat="1" ht="15.75" outlineLevel="1">
      <c r="A187" s="72" t="s">
        <v>1156</v>
      </c>
      <c r="B187" s="65"/>
      <c r="C187" s="68">
        <f>+C186+1</f>
        <v>157</v>
      </c>
      <c r="D187" s="29" t="s">
        <v>1177</v>
      </c>
      <c r="E187" s="25">
        <v>450</v>
      </c>
      <c r="F187" s="26">
        <v>10</v>
      </c>
      <c r="G187" s="56">
        <f t="shared" si="25"/>
        <v>45</v>
      </c>
      <c r="H187" s="25">
        <v>1431.067</v>
      </c>
      <c r="I187" s="25">
        <v>6232.36</v>
      </c>
      <c r="J187" s="25">
        <v>1447.479</v>
      </c>
      <c r="K187" s="25">
        <v>0</v>
      </c>
      <c r="L187" s="25">
        <v>366.295</v>
      </c>
      <c r="M187" s="53">
        <f t="shared" si="26"/>
        <v>-69</v>
      </c>
      <c r="N187" s="25">
        <v>297.295</v>
      </c>
      <c r="O187" s="27">
        <v>25</v>
      </c>
      <c r="P187" s="27">
        <v>0</v>
      </c>
    </row>
    <row r="188" spans="1:16" s="1" customFormat="1" ht="15.75" outlineLevel="1">
      <c r="A188" s="72" t="s">
        <v>1156</v>
      </c>
      <c r="B188" s="65"/>
      <c r="C188" s="68">
        <f>+C187+1</f>
        <v>158</v>
      </c>
      <c r="D188" s="29" t="s">
        <v>1192</v>
      </c>
      <c r="E188" s="25">
        <v>50</v>
      </c>
      <c r="F188" s="26">
        <v>10</v>
      </c>
      <c r="G188" s="56">
        <f t="shared" si="21"/>
        <v>5</v>
      </c>
      <c r="H188" s="25">
        <v>107.426</v>
      </c>
      <c r="I188" s="25">
        <v>136.648</v>
      </c>
      <c r="J188" s="25">
        <v>0.757</v>
      </c>
      <c r="K188" s="25">
        <v>0</v>
      </c>
      <c r="L188" s="25">
        <v>-3.027</v>
      </c>
      <c r="M188" s="53">
        <f t="shared" si="22"/>
        <v>-0.0009999999999998899</v>
      </c>
      <c r="N188" s="25">
        <v>-3.028</v>
      </c>
      <c r="O188" s="27">
        <v>0</v>
      </c>
      <c r="P188" s="27">
        <v>0</v>
      </c>
    </row>
    <row r="189" spans="1:16" s="1" customFormat="1" ht="15.75" outlineLevel="1">
      <c r="A189" s="72" t="s">
        <v>1156</v>
      </c>
      <c r="B189" s="65"/>
      <c r="C189" s="68">
        <f>+C188+1</f>
        <v>159</v>
      </c>
      <c r="D189" s="29" t="s">
        <v>1191</v>
      </c>
      <c r="E189" s="25">
        <v>115.444</v>
      </c>
      <c r="F189" s="26">
        <v>5</v>
      </c>
      <c r="G189" s="56">
        <f t="shared" si="21"/>
        <v>23.0888</v>
      </c>
      <c r="H189" s="25">
        <v>293.009</v>
      </c>
      <c r="I189" s="25">
        <v>1098.495</v>
      </c>
      <c r="J189" s="25">
        <v>132.095</v>
      </c>
      <c r="K189" s="25">
        <v>0</v>
      </c>
      <c r="L189" s="25">
        <v>106.967</v>
      </c>
      <c r="M189" s="53">
        <f t="shared" si="22"/>
        <v>-33</v>
      </c>
      <c r="N189" s="25">
        <v>73.967</v>
      </c>
      <c r="O189" s="27">
        <v>25</v>
      </c>
      <c r="P189" s="27">
        <v>0</v>
      </c>
    </row>
    <row r="190" spans="1:16" s="1" customFormat="1" ht="15.75" outlineLevel="1">
      <c r="A190" s="72" t="s">
        <v>1156</v>
      </c>
      <c r="B190" s="65"/>
      <c r="C190" s="68">
        <f>+C189+1</f>
        <v>160</v>
      </c>
      <c r="D190" s="29" t="s">
        <v>1235</v>
      </c>
      <c r="E190" s="25">
        <v>50</v>
      </c>
      <c r="F190" s="26">
        <v>10</v>
      </c>
      <c r="G190" s="56">
        <f t="shared" si="21"/>
        <v>5</v>
      </c>
      <c r="H190" s="25">
        <v>-39.806</v>
      </c>
      <c r="I190" s="25">
        <v>55.274</v>
      </c>
      <c r="J190" s="25">
        <v>4.465</v>
      </c>
      <c r="K190" s="25">
        <v>0</v>
      </c>
      <c r="L190" s="25">
        <v>0.378</v>
      </c>
      <c r="M190" s="53">
        <f t="shared" si="22"/>
        <v>0</v>
      </c>
      <c r="N190" s="25">
        <v>0.378</v>
      </c>
      <c r="O190" s="27">
        <v>0</v>
      </c>
      <c r="P190" s="27">
        <v>0</v>
      </c>
    </row>
    <row r="191" spans="1:16" s="1" customFormat="1" ht="15.75" outlineLevel="1">
      <c r="A191" s="72" t="s">
        <v>1156</v>
      </c>
      <c r="B191" s="65"/>
      <c r="C191" s="68">
        <f>+C190+1</f>
        <v>161</v>
      </c>
      <c r="D191" s="49" t="s">
        <v>1157</v>
      </c>
      <c r="E191" s="50">
        <v>5</v>
      </c>
      <c r="F191" s="51">
        <v>10</v>
      </c>
      <c r="G191" s="53">
        <f t="shared" si="21"/>
        <v>0.5</v>
      </c>
      <c r="H191" s="50">
        <v>1.502</v>
      </c>
      <c r="I191" s="50">
        <v>5.2</v>
      </c>
      <c r="J191" s="50">
        <v>0.566</v>
      </c>
      <c r="K191" s="50">
        <v>0</v>
      </c>
      <c r="L191" s="50">
        <v>-0.619</v>
      </c>
      <c r="M191" s="53">
        <f t="shared" si="22"/>
        <v>-0.15800000000000003</v>
      </c>
      <c r="N191" s="50">
        <v>-0.777</v>
      </c>
      <c r="O191" s="52">
        <v>0</v>
      </c>
      <c r="P191" s="52">
        <v>0</v>
      </c>
    </row>
    <row r="192" spans="1:16" s="1" customFormat="1" ht="15.75" outlineLevel="1">
      <c r="A192" s="72" t="s">
        <v>1156</v>
      </c>
      <c r="B192" s="65"/>
      <c r="C192" s="68">
        <f aca="true" t="shared" si="27" ref="C192:C197">+C191+1</f>
        <v>162</v>
      </c>
      <c r="D192" s="49" t="s">
        <v>1193</v>
      </c>
      <c r="E192" s="50">
        <v>80.359</v>
      </c>
      <c r="F192" s="51">
        <v>10</v>
      </c>
      <c r="G192" s="53">
        <f t="shared" si="21"/>
        <v>8.0359</v>
      </c>
      <c r="H192" s="50">
        <v>116.87</v>
      </c>
      <c r="I192" s="50">
        <v>286.505</v>
      </c>
      <c r="J192" s="50">
        <v>136.202</v>
      </c>
      <c r="K192" s="50">
        <v>0</v>
      </c>
      <c r="L192" s="50">
        <v>19.462</v>
      </c>
      <c r="M192" s="53">
        <f t="shared" si="22"/>
        <v>-9.084</v>
      </c>
      <c r="N192" s="50">
        <v>10.378</v>
      </c>
      <c r="O192" s="52">
        <v>10</v>
      </c>
      <c r="P192" s="52">
        <v>10</v>
      </c>
    </row>
    <row r="193" spans="1:16" s="1" customFormat="1" ht="15.75" outlineLevel="1">
      <c r="A193" s="72" t="s">
        <v>1156</v>
      </c>
      <c r="B193" s="65"/>
      <c r="C193" s="68">
        <f t="shared" si="27"/>
        <v>163</v>
      </c>
      <c r="D193" s="49" t="s">
        <v>1194</v>
      </c>
      <c r="E193" s="50">
        <v>80</v>
      </c>
      <c r="F193" s="51">
        <v>10</v>
      </c>
      <c r="G193" s="53">
        <f t="shared" si="21"/>
        <v>8</v>
      </c>
      <c r="H193" s="50">
        <v>101.096</v>
      </c>
      <c r="I193" s="50">
        <v>433.192</v>
      </c>
      <c r="J193" s="50">
        <v>205.236</v>
      </c>
      <c r="K193" s="50">
        <v>0</v>
      </c>
      <c r="L193" s="50">
        <v>31.781</v>
      </c>
      <c r="M193" s="53">
        <f t="shared" si="22"/>
        <v>-11.134999999999998</v>
      </c>
      <c r="N193" s="50">
        <v>20.646</v>
      </c>
      <c r="O193" s="52">
        <v>15</v>
      </c>
      <c r="P193" s="52">
        <v>0</v>
      </c>
    </row>
    <row r="194" spans="1:16" s="1" customFormat="1" ht="15.75" outlineLevel="1">
      <c r="A194" s="72" t="s">
        <v>1156</v>
      </c>
      <c r="B194" s="65"/>
      <c r="C194" s="68">
        <f t="shared" si="27"/>
        <v>164</v>
      </c>
      <c r="D194" s="49" t="s">
        <v>1203</v>
      </c>
      <c r="E194" s="50">
        <v>50</v>
      </c>
      <c r="F194" s="51">
        <v>10</v>
      </c>
      <c r="G194" s="53">
        <f>+E194/F194</f>
        <v>5</v>
      </c>
      <c r="H194" s="50">
        <v>66.536</v>
      </c>
      <c r="I194" s="50">
        <v>153.766</v>
      </c>
      <c r="J194" s="50">
        <v>14.755</v>
      </c>
      <c r="K194" s="50">
        <v>0</v>
      </c>
      <c r="L194" s="50">
        <v>4.187</v>
      </c>
      <c r="M194" s="53">
        <f>+N194-L194</f>
        <v>-0.7510000000000003</v>
      </c>
      <c r="N194" s="50">
        <v>3.436</v>
      </c>
      <c r="O194" s="52">
        <v>0</v>
      </c>
      <c r="P194" s="52">
        <v>5</v>
      </c>
    </row>
    <row r="195" spans="1:16" s="1" customFormat="1" ht="15.75" outlineLevel="1">
      <c r="A195" s="72" t="s">
        <v>1156</v>
      </c>
      <c r="B195" s="65"/>
      <c r="C195" s="68">
        <f t="shared" si="27"/>
        <v>165</v>
      </c>
      <c r="D195" s="49" t="s">
        <v>1195</v>
      </c>
      <c r="E195" s="50">
        <v>54.573</v>
      </c>
      <c r="F195" s="51">
        <v>10</v>
      </c>
      <c r="G195" s="53">
        <f t="shared" si="21"/>
        <v>5.4573</v>
      </c>
      <c r="H195" s="50">
        <v>33.686</v>
      </c>
      <c r="I195" s="50">
        <v>48.078</v>
      </c>
      <c r="J195" s="50">
        <v>4.779</v>
      </c>
      <c r="K195" s="50">
        <v>0</v>
      </c>
      <c r="L195" s="50">
        <v>-2.823</v>
      </c>
      <c r="M195" s="53">
        <f t="shared" si="22"/>
        <v>-0.02400000000000002</v>
      </c>
      <c r="N195" s="50">
        <v>-2.847</v>
      </c>
      <c r="O195" s="52">
        <v>0</v>
      </c>
      <c r="P195" s="52">
        <v>0</v>
      </c>
    </row>
    <row r="196" spans="1:16" s="1" customFormat="1" ht="15.75" outlineLevel="1">
      <c r="A196" s="72" t="s">
        <v>1156</v>
      </c>
      <c r="B196" s="65"/>
      <c r="C196" s="48">
        <f t="shared" si="27"/>
        <v>166</v>
      </c>
      <c r="D196" s="49" t="s">
        <v>1166</v>
      </c>
      <c r="E196" s="50">
        <v>81.375</v>
      </c>
      <c r="F196" s="51">
        <v>10</v>
      </c>
      <c r="G196" s="53">
        <f t="shared" si="21"/>
        <v>8.1375</v>
      </c>
      <c r="H196" s="50">
        <v>109.255</v>
      </c>
      <c r="I196" s="50">
        <v>182.913</v>
      </c>
      <c r="J196" s="50">
        <v>35.577</v>
      </c>
      <c r="K196" s="50">
        <v>0</v>
      </c>
      <c r="L196" s="50">
        <v>9.47</v>
      </c>
      <c r="M196" s="53">
        <f t="shared" si="22"/>
        <v>-1.1750000000000007</v>
      </c>
      <c r="N196" s="50">
        <v>8.295</v>
      </c>
      <c r="O196" s="52">
        <v>0</v>
      </c>
      <c r="P196" s="52">
        <v>5</v>
      </c>
    </row>
    <row r="197" spans="1:16" s="1" customFormat="1" ht="16.5" outlineLevel="1" thickBot="1">
      <c r="A197" s="72" t="s">
        <v>1156</v>
      </c>
      <c r="B197" s="65"/>
      <c r="C197" s="48">
        <f t="shared" si="27"/>
        <v>167</v>
      </c>
      <c r="D197" s="49" t="s">
        <v>1196</v>
      </c>
      <c r="E197" s="50">
        <v>50</v>
      </c>
      <c r="F197" s="51">
        <v>10</v>
      </c>
      <c r="G197" s="53">
        <f t="shared" si="21"/>
        <v>5</v>
      </c>
      <c r="H197" s="50">
        <v>82.952</v>
      </c>
      <c r="I197" s="50">
        <v>432.058</v>
      </c>
      <c r="J197" s="50">
        <v>161.67</v>
      </c>
      <c r="K197" s="50">
        <v>0</v>
      </c>
      <c r="L197" s="50">
        <v>20.683</v>
      </c>
      <c r="M197" s="53">
        <f t="shared" si="22"/>
        <v>-7.02</v>
      </c>
      <c r="N197" s="50">
        <v>13.663</v>
      </c>
      <c r="O197" s="52">
        <v>0</v>
      </c>
      <c r="P197" s="52">
        <v>0</v>
      </c>
    </row>
    <row r="198" spans="1:16" s="1" customFormat="1" ht="16.5" outlineLevel="1" thickBot="1">
      <c r="A198" s="73" t="s">
        <v>1156</v>
      </c>
      <c r="B198" s="65"/>
      <c r="C198" s="38">
        <f>COUNT(C168:C197)</f>
        <v>30</v>
      </c>
      <c r="D198" s="39"/>
      <c r="E198" s="39">
        <f>SUBTOTAL(9,E168:E197)</f>
        <v>4070.9949999999994</v>
      </c>
      <c r="F198" s="40"/>
      <c r="G198" s="41">
        <f>SUBTOTAL(9,G168:G197)</f>
        <v>456.3334</v>
      </c>
      <c r="H198" s="39">
        <f>SUBTOTAL(9,H168:H197)</f>
        <v>7604.6939999999995</v>
      </c>
      <c r="I198" s="39">
        <f aca="true" t="shared" si="28" ref="I198:N198">SUBTOTAL(9,I168:I197)</f>
        <v>30657.685000000012</v>
      </c>
      <c r="J198" s="39">
        <f t="shared" si="28"/>
        <v>11206.612999999998</v>
      </c>
      <c r="K198" s="39">
        <f t="shared" si="28"/>
        <v>5.783</v>
      </c>
      <c r="L198" s="39">
        <f t="shared" si="28"/>
        <v>2261.292</v>
      </c>
      <c r="M198" s="39">
        <f>SUBTOTAL(9,M168:M197)</f>
        <v>-484.91599999999994</v>
      </c>
      <c r="N198" s="39">
        <f t="shared" si="28"/>
        <v>1776.376</v>
      </c>
      <c r="O198" s="42"/>
      <c r="P198" s="42"/>
    </row>
    <row r="199" spans="1:16" s="1" customFormat="1" ht="15.75" outlineLevel="1">
      <c r="A199" s="29"/>
      <c r="B199" s="65"/>
      <c r="C199" s="43"/>
      <c r="D199" s="44"/>
      <c r="E199" s="35"/>
      <c r="F199" s="45"/>
      <c r="G199" s="57"/>
      <c r="H199" s="35"/>
      <c r="I199" s="35"/>
      <c r="J199" s="35"/>
      <c r="K199" s="35"/>
      <c r="L199" s="35"/>
      <c r="M199" s="57"/>
      <c r="N199" s="35"/>
      <c r="O199" s="46"/>
      <c r="P199" s="46"/>
    </row>
    <row r="200" spans="1:16" s="1" customFormat="1" ht="18.75" outlineLevel="1">
      <c r="A200" s="29"/>
      <c r="B200" s="65"/>
      <c r="C200" s="43"/>
      <c r="D200" s="47" t="s">
        <v>958</v>
      </c>
      <c r="E200" s="35"/>
      <c r="F200" s="45"/>
      <c r="G200" s="57"/>
      <c r="H200" s="35"/>
      <c r="I200" s="35"/>
      <c r="J200" s="35"/>
      <c r="K200" s="35"/>
      <c r="L200" s="35"/>
      <c r="M200" s="57"/>
      <c r="N200" s="35"/>
      <c r="O200" s="46"/>
      <c r="P200" s="46"/>
    </row>
    <row r="201" spans="1:16" s="1" customFormat="1" ht="15.75" outlineLevel="1">
      <c r="A201" s="29"/>
      <c r="B201" s="65"/>
      <c r="C201" s="43"/>
      <c r="D201" s="44"/>
      <c r="E201" s="35"/>
      <c r="F201" s="45"/>
      <c r="G201" s="57"/>
      <c r="H201" s="35"/>
      <c r="I201" s="35"/>
      <c r="J201" s="35"/>
      <c r="K201" s="35"/>
      <c r="L201" s="35"/>
      <c r="M201" s="57"/>
      <c r="N201" s="35"/>
      <c r="O201" s="46"/>
      <c r="P201" s="46"/>
    </row>
    <row r="202" spans="1:16" s="1" customFormat="1" ht="15.75" outlineLevel="2">
      <c r="A202" s="24" t="s">
        <v>87</v>
      </c>
      <c r="B202" s="65" t="s">
        <v>771</v>
      </c>
      <c r="C202" s="48">
        <f>+C197+1</f>
        <v>168</v>
      </c>
      <c r="D202" s="49" t="s">
        <v>772</v>
      </c>
      <c r="E202" s="50">
        <v>93</v>
      </c>
      <c r="F202" s="51">
        <v>10</v>
      </c>
      <c r="G202" s="53">
        <f aca="true" t="shared" si="29" ref="G202:G256">+E202/F202</f>
        <v>9.3</v>
      </c>
      <c r="H202" s="50">
        <v>-548.374</v>
      </c>
      <c r="I202" s="50">
        <v>364.43</v>
      </c>
      <c r="J202" s="50">
        <v>268.418</v>
      </c>
      <c r="K202" s="50">
        <v>11.836</v>
      </c>
      <c r="L202" s="50">
        <v>-53.375</v>
      </c>
      <c r="M202" s="53">
        <f>+N202-L202</f>
        <v>10.417000000000002</v>
      </c>
      <c r="N202" s="50">
        <v>-42.958</v>
      </c>
      <c r="O202" s="52">
        <v>0</v>
      </c>
      <c r="P202" s="52">
        <v>0</v>
      </c>
    </row>
    <row r="203" spans="1:16" s="1" customFormat="1" ht="15.75" outlineLevel="2">
      <c r="A203" s="24" t="s">
        <v>87</v>
      </c>
      <c r="B203" s="65"/>
      <c r="C203" s="48">
        <f>+C202+1</f>
        <v>169</v>
      </c>
      <c r="D203" s="29" t="s">
        <v>993</v>
      </c>
      <c r="E203" s="25">
        <v>77.258</v>
      </c>
      <c r="F203" s="26">
        <v>10</v>
      </c>
      <c r="G203" s="56">
        <f>+E203/F203</f>
        <v>7.7258</v>
      </c>
      <c r="H203" s="25">
        <v>-75.942</v>
      </c>
      <c r="I203" s="25">
        <v>478.342</v>
      </c>
      <c r="J203" s="25">
        <v>415.548</v>
      </c>
      <c r="K203" s="25">
        <v>13.808</v>
      </c>
      <c r="L203" s="25">
        <v>-169.137</v>
      </c>
      <c r="M203" s="53">
        <f>+N203-L203</f>
        <v>169.725</v>
      </c>
      <c r="N203" s="25">
        <v>0.588</v>
      </c>
      <c r="O203" s="27">
        <v>0</v>
      </c>
      <c r="P203" s="27">
        <v>0</v>
      </c>
    </row>
    <row r="204" spans="1:16" s="1" customFormat="1" ht="15.75" outlineLevel="2">
      <c r="A204" s="24" t="s">
        <v>87</v>
      </c>
      <c r="B204" s="65" t="s">
        <v>1026</v>
      </c>
      <c r="C204" s="48">
        <f aca="true" t="shared" si="30" ref="C204:C281">+C203+1</f>
        <v>170</v>
      </c>
      <c r="D204" s="29" t="s">
        <v>1027</v>
      </c>
      <c r="E204" s="25">
        <v>85.504</v>
      </c>
      <c r="F204" s="26">
        <v>10</v>
      </c>
      <c r="G204" s="56">
        <f>+E204/F204</f>
        <v>8.5504</v>
      </c>
      <c r="H204" s="25">
        <v>-440.064</v>
      </c>
      <c r="I204" s="25">
        <v>507.293</v>
      </c>
      <c r="J204" s="25">
        <v>486.37</v>
      </c>
      <c r="K204" s="25">
        <v>-11.518</v>
      </c>
      <c r="L204" s="25">
        <v>-34.879</v>
      </c>
      <c r="M204" s="53">
        <f>+N204-L204</f>
        <v>-2.4410000000000025</v>
      </c>
      <c r="N204" s="25">
        <v>-37.32</v>
      </c>
      <c r="O204" s="27">
        <v>0</v>
      </c>
      <c r="P204" s="27">
        <v>0</v>
      </c>
    </row>
    <row r="205" spans="1:16" s="1" customFormat="1" ht="15.75" outlineLevel="2">
      <c r="A205" s="24" t="s">
        <v>87</v>
      </c>
      <c r="B205" s="65" t="s">
        <v>1045</v>
      </c>
      <c r="C205" s="48">
        <f t="shared" si="30"/>
        <v>171</v>
      </c>
      <c r="D205" s="29" t="s">
        <v>1046</v>
      </c>
      <c r="E205" s="25">
        <v>75.6</v>
      </c>
      <c r="F205" s="26">
        <v>10</v>
      </c>
      <c r="G205" s="56">
        <f>+E205/F205</f>
        <v>7.56</v>
      </c>
      <c r="H205" s="25">
        <v>97.928</v>
      </c>
      <c r="I205" s="25">
        <v>549.878</v>
      </c>
      <c r="J205" s="25">
        <v>724.93</v>
      </c>
      <c r="K205" s="25">
        <v>29.729</v>
      </c>
      <c r="L205" s="25">
        <v>0.719</v>
      </c>
      <c r="M205" s="53">
        <f>+N205-L205</f>
        <v>-7.075</v>
      </c>
      <c r="N205" s="25">
        <v>-6.356</v>
      </c>
      <c r="O205" s="27">
        <v>0</v>
      </c>
      <c r="P205" s="27">
        <v>0</v>
      </c>
    </row>
    <row r="206" spans="1:16" s="1" customFormat="1" ht="15.75" outlineLevel="2">
      <c r="A206" s="24" t="s">
        <v>87</v>
      </c>
      <c r="B206" s="65" t="s">
        <v>773</v>
      </c>
      <c r="C206" s="48">
        <f t="shared" si="30"/>
        <v>172</v>
      </c>
      <c r="D206" s="29" t="s">
        <v>774</v>
      </c>
      <c r="E206" s="25">
        <v>4</v>
      </c>
      <c r="F206" s="26">
        <v>10</v>
      </c>
      <c r="G206" s="56">
        <f t="shared" si="29"/>
        <v>0.4</v>
      </c>
      <c r="H206" s="25">
        <v>9.958</v>
      </c>
      <c r="I206" s="25">
        <v>11.784</v>
      </c>
      <c r="J206" s="25">
        <v>0</v>
      </c>
      <c r="K206" s="25">
        <v>0</v>
      </c>
      <c r="L206" s="25">
        <v>-0.755</v>
      </c>
      <c r="M206" s="53">
        <f aca="true" t="shared" si="31" ref="M206:M308">+N206-L206</f>
        <v>0</v>
      </c>
      <c r="N206" s="25">
        <v>-0.755</v>
      </c>
      <c r="O206" s="27">
        <v>0</v>
      </c>
      <c r="P206" s="27">
        <v>0</v>
      </c>
    </row>
    <row r="207" spans="1:16" s="1" customFormat="1" ht="15.75" outlineLevel="2">
      <c r="A207" s="24" t="s">
        <v>87</v>
      </c>
      <c r="B207" s="65"/>
      <c r="C207" s="48">
        <f t="shared" si="30"/>
        <v>173</v>
      </c>
      <c r="D207" s="29" t="s">
        <v>994</v>
      </c>
      <c r="E207" s="25">
        <v>51.75</v>
      </c>
      <c r="F207" s="26">
        <v>10</v>
      </c>
      <c r="G207" s="56">
        <f>+E207/F207</f>
        <v>5.175</v>
      </c>
      <c r="H207" s="25">
        <v>-529.323</v>
      </c>
      <c r="I207" s="25">
        <v>163.717</v>
      </c>
      <c r="J207" s="25">
        <v>197.252</v>
      </c>
      <c r="K207" s="25">
        <v>29.053</v>
      </c>
      <c r="L207" s="25">
        <v>-60.969</v>
      </c>
      <c r="M207" s="53">
        <f>+N207-L207</f>
        <v>27.203000000000003</v>
      </c>
      <c r="N207" s="25">
        <v>-33.766</v>
      </c>
      <c r="O207" s="27">
        <v>0</v>
      </c>
      <c r="P207" s="27">
        <v>0</v>
      </c>
    </row>
    <row r="208" spans="1:16" s="1" customFormat="1" ht="15.75" outlineLevel="2">
      <c r="A208" s="24" t="s">
        <v>87</v>
      </c>
      <c r="B208" s="65" t="s">
        <v>775</v>
      </c>
      <c r="C208" s="48">
        <f t="shared" si="30"/>
        <v>174</v>
      </c>
      <c r="D208" s="29" t="s">
        <v>776</v>
      </c>
      <c r="E208" s="25">
        <v>95.747</v>
      </c>
      <c r="F208" s="26">
        <v>5</v>
      </c>
      <c r="G208" s="56">
        <f t="shared" si="29"/>
        <v>19.1494</v>
      </c>
      <c r="H208" s="25">
        <v>-241.147</v>
      </c>
      <c r="I208" s="25">
        <v>425.42</v>
      </c>
      <c r="J208" s="25">
        <v>365.744</v>
      </c>
      <c r="K208" s="25">
        <v>24.162</v>
      </c>
      <c r="L208" s="25">
        <v>-12.359</v>
      </c>
      <c r="M208" s="53">
        <f t="shared" si="31"/>
        <v>-1.4789999999999992</v>
      </c>
      <c r="N208" s="25">
        <v>-13.838</v>
      </c>
      <c r="O208" s="27">
        <v>0</v>
      </c>
      <c r="P208" s="27">
        <v>0</v>
      </c>
    </row>
    <row r="209" spans="1:16" s="1" customFormat="1" ht="15.75" outlineLevel="2">
      <c r="A209" s="24" t="s">
        <v>87</v>
      </c>
      <c r="B209" s="65" t="s">
        <v>777</v>
      </c>
      <c r="C209" s="48">
        <f t="shared" si="30"/>
        <v>175</v>
      </c>
      <c r="D209" s="29" t="s">
        <v>778</v>
      </c>
      <c r="E209" s="25">
        <v>8</v>
      </c>
      <c r="F209" s="26">
        <v>10</v>
      </c>
      <c r="G209" s="56">
        <f t="shared" si="29"/>
        <v>0.8</v>
      </c>
      <c r="H209" s="25">
        <v>87.775</v>
      </c>
      <c r="I209" s="25">
        <v>203.822</v>
      </c>
      <c r="J209" s="25">
        <v>618.842</v>
      </c>
      <c r="K209" s="25">
        <v>4.993</v>
      </c>
      <c r="L209" s="25">
        <v>4.57</v>
      </c>
      <c r="M209" s="53">
        <f t="shared" si="31"/>
        <v>-1.9660000000000002</v>
      </c>
      <c r="N209" s="25">
        <v>2.604</v>
      </c>
      <c r="O209" s="27">
        <v>12.5</v>
      </c>
      <c r="P209" s="27">
        <v>0</v>
      </c>
    </row>
    <row r="210" spans="1:16" s="1" customFormat="1" ht="15.75" outlineLevel="2">
      <c r="A210" s="24" t="s">
        <v>87</v>
      </c>
      <c r="B210" s="65" t="s">
        <v>779</v>
      </c>
      <c r="C210" s="48">
        <f t="shared" si="30"/>
        <v>176</v>
      </c>
      <c r="D210" s="29" t="s">
        <v>780</v>
      </c>
      <c r="E210" s="25">
        <v>64.078</v>
      </c>
      <c r="F210" s="26">
        <v>10</v>
      </c>
      <c r="G210" s="56">
        <f>+E210/F210</f>
        <v>6.4078</v>
      </c>
      <c r="H210" s="25">
        <v>174.223</v>
      </c>
      <c r="I210" s="25">
        <v>914.171</v>
      </c>
      <c r="J210" s="25">
        <v>571.017</v>
      </c>
      <c r="K210" s="25">
        <v>21.702</v>
      </c>
      <c r="L210" s="25">
        <v>45.991</v>
      </c>
      <c r="M210" s="53">
        <f>+N210-L210</f>
        <v>-21.9</v>
      </c>
      <c r="N210" s="25">
        <v>24.091</v>
      </c>
      <c r="O210" s="27">
        <v>0</v>
      </c>
      <c r="P210" s="27">
        <v>0</v>
      </c>
    </row>
    <row r="211" spans="1:16" s="1" customFormat="1" ht="15.75" outlineLevel="2">
      <c r="A211" s="24" t="s">
        <v>87</v>
      </c>
      <c r="B211" s="65" t="s">
        <v>779</v>
      </c>
      <c r="C211" s="48">
        <f t="shared" si="30"/>
        <v>177</v>
      </c>
      <c r="D211" s="29" t="s">
        <v>1085</v>
      </c>
      <c r="E211" s="25">
        <v>82.847</v>
      </c>
      <c r="F211" s="26">
        <v>10</v>
      </c>
      <c r="G211" s="56">
        <f>+E211/F211</f>
        <v>8.284699999999999</v>
      </c>
      <c r="H211" s="25">
        <v>232.976</v>
      </c>
      <c r="I211" s="25">
        <v>970.479</v>
      </c>
      <c r="J211" s="25">
        <v>995.119</v>
      </c>
      <c r="K211" s="25">
        <v>79.544</v>
      </c>
      <c r="L211" s="25">
        <v>15.206</v>
      </c>
      <c r="M211" s="53">
        <f>+N211-L211</f>
        <v>-8.065999999999999</v>
      </c>
      <c r="N211" s="25">
        <v>7.14</v>
      </c>
      <c r="O211" s="27">
        <v>0</v>
      </c>
      <c r="P211" s="27">
        <v>0</v>
      </c>
    </row>
    <row r="212" spans="1:16" s="1" customFormat="1" ht="15.75" outlineLevel="2">
      <c r="A212" s="24" t="s">
        <v>87</v>
      </c>
      <c r="B212" s="65" t="s">
        <v>781</v>
      </c>
      <c r="C212" s="48">
        <f t="shared" si="30"/>
        <v>178</v>
      </c>
      <c r="D212" s="29" t="s">
        <v>782</v>
      </c>
      <c r="E212" s="25">
        <v>151.77</v>
      </c>
      <c r="F212" s="26">
        <v>10</v>
      </c>
      <c r="G212" s="56">
        <f t="shared" si="29"/>
        <v>15.177000000000001</v>
      </c>
      <c r="H212" s="25">
        <v>-325.279</v>
      </c>
      <c r="I212" s="25">
        <v>545.983</v>
      </c>
      <c r="J212" s="25">
        <v>403.719</v>
      </c>
      <c r="K212" s="25">
        <v>39.058</v>
      </c>
      <c r="L212" s="25">
        <v>-50.944</v>
      </c>
      <c r="M212" s="53">
        <f t="shared" si="31"/>
        <v>3.432000000000002</v>
      </c>
      <c r="N212" s="25">
        <v>-47.512</v>
      </c>
      <c r="O212" s="27">
        <v>0</v>
      </c>
      <c r="P212" s="27">
        <v>0</v>
      </c>
    </row>
    <row r="213" spans="1:16" s="1" customFormat="1" ht="15.75" outlineLevel="2">
      <c r="A213" s="24" t="s">
        <v>87</v>
      </c>
      <c r="B213" s="65" t="s">
        <v>783</v>
      </c>
      <c r="C213" s="48">
        <f t="shared" si="30"/>
        <v>179</v>
      </c>
      <c r="D213" s="29" t="s">
        <v>784</v>
      </c>
      <c r="E213" s="25">
        <v>14</v>
      </c>
      <c r="F213" s="26">
        <v>10</v>
      </c>
      <c r="G213" s="56">
        <f t="shared" si="29"/>
        <v>1.4</v>
      </c>
      <c r="H213" s="25">
        <v>220.728</v>
      </c>
      <c r="I213" s="25">
        <v>893.529</v>
      </c>
      <c r="J213" s="25">
        <v>1641.109</v>
      </c>
      <c r="K213" s="25">
        <v>43.583</v>
      </c>
      <c r="L213" s="25">
        <v>26.44</v>
      </c>
      <c r="M213" s="53">
        <f t="shared" si="31"/>
        <v>-21.066000000000003</v>
      </c>
      <c r="N213" s="25">
        <v>5.374</v>
      </c>
      <c r="O213" s="27">
        <v>0</v>
      </c>
      <c r="P213" s="27">
        <v>0</v>
      </c>
    </row>
    <row r="214" spans="1:16" s="1" customFormat="1" ht="15.75" outlineLevel="2">
      <c r="A214" s="24" t="s">
        <v>87</v>
      </c>
      <c r="B214" s="65"/>
      <c r="C214" s="48">
        <f>+C213+1</f>
        <v>180</v>
      </c>
      <c r="D214" s="29" t="s">
        <v>1132</v>
      </c>
      <c r="E214" s="25">
        <v>132.75</v>
      </c>
      <c r="F214" s="26">
        <v>10</v>
      </c>
      <c r="G214" s="56">
        <f>+E214/F214</f>
        <v>13.275</v>
      </c>
      <c r="H214" s="25">
        <v>-89.268</v>
      </c>
      <c r="I214" s="25">
        <v>571.721</v>
      </c>
      <c r="J214" s="25">
        <v>735.956</v>
      </c>
      <c r="K214" s="25">
        <v>32.705</v>
      </c>
      <c r="L214" s="25">
        <v>-51.815</v>
      </c>
      <c r="M214" s="53">
        <f>+N214-L214</f>
        <v>-3.7830000000000013</v>
      </c>
      <c r="N214" s="25">
        <v>-55.598</v>
      </c>
      <c r="O214" s="27">
        <v>0</v>
      </c>
      <c r="P214" s="27">
        <v>0</v>
      </c>
    </row>
    <row r="215" spans="1:16" s="1" customFormat="1" ht="15.75" outlineLevel="2">
      <c r="A215" s="24" t="s">
        <v>87</v>
      </c>
      <c r="B215" s="65"/>
      <c r="C215" s="48">
        <f>+C214+1</f>
        <v>181</v>
      </c>
      <c r="D215" s="29" t="s">
        <v>995</v>
      </c>
      <c r="E215" s="25">
        <v>20</v>
      </c>
      <c r="F215" s="26">
        <v>10</v>
      </c>
      <c r="G215" s="56">
        <f>+E215/F215</f>
        <v>2</v>
      </c>
      <c r="H215" s="25">
        <v>89.98</v>
      </c>
      <c r="I215" s="25">
        <v>382.67</v>
      </c>
      <c r="J215" s="25">
        <v>402.281</v>
      </c>
      <c r="K215" s="25">
        <v>6.725</v>
      </c>
      <c r="L215" s="25">
        <v>23.419</v>
      </c>
      <c r="M215" s="53">
        <f>+N215-L215</f>
        <v>-8.712</v>
      </c>
      <c r="N215" s="25">
        <v>14.707</v>
      </c>
      <c r="O215" s="27">
        <v>25</v>
      </c>
      <c r="P215" s="27">
        <v>0</v>
      </c>
    </row>
    <row r="216" spans="1:16" s="1" customFormat="1" ht="15.75" outlineLevel="2">
      <c r="A216" s="24" t="s">
        <v>87</v>
      </c>
      <c r="B216" s="65" t="s">
        <v>785</v>
      </c>
      <c r="C216" s="48">
        <f t="shared" si="30"/>
        <v>182</v>
      </c>
      <c r="D216" s="29" t="s">
        <v>786</v>
      </c>
      <c r="E216" s="25">
        <v>91</v>
      </c>
      <c r="F216" s="26">
        <v>10</v>
      </c>
      <c r="G216" s="56">
        <f t="shared" si="29"/>
        <v>9.1</v>
      </c>
      <c r="H216" s="25">
        <v>0.9</v>
      </c>
      <c r="I216" s="25">
        <v>447.895</v>
      </c>
      <c r="J216" s="25">
        <v>567.65</v>
      </c>
      <c r="K216" s="25">
        <v>32.766</v>
      </c>
      <c r="L216" s="25">
        <v>1.273</v>
      </c>
      <c r="M216" s="53">
        <f t="shared" si="31"/>
        <v>1.82</v>
      </c>
      <c r="N216" s="25">
        <v>3.093</v>
      </c>
      <c r="O216" s="27">
        <v>0</v>
      </c>
      <c r="P216" s="27">
        <v>0</v>
      </c>
    </row>
    <row r="217" spans="1:16" s="1" customFormat="1" ht="15.75" outlineLevel="2">
      <c r="A217" s="24" t="s">
        <v>87</v>
      </c>
      <c r="B217" s="65" t="s">
        <v>787</v>
      </c>
      <c r="C217" s="48">
        <f t="shared" si="30"/>
        <v>183</v>
      </c>
      <c r="D217" s="29" t="s">
        <v>788</v>
      </c>
      <c r="E217" s="25">
        <v>30</v>
      </c>
      <c r="F217" s="26">
        <v>10</v>
      </c>
      <c r="G217" s="56">
        <f t="shared" si="29"/>
        <v>3</v>
      </c>
      <c r="H217" s="25">
        <v>478.143</v>
      </c>
      <c r="I217" s="25">
        <v>915.85</v>
      </c>
      <c r="J217" s="25">
        <v>1426.008</v>
      </c>
      <c r="K217" s="25">
        <v>31.807</v>
      </c>
      <c r="L217" s="25">
        <v>136.614</v>
      </c>
      <c r="M217" s="53">
        <f t="shared" si="31"/>
        <v>-31.63300000000001</v>
      </c>
      <c r="N217" s="25">
        <v>104.981</v>
      </c>
      <c r="O217" s="27">
        <v>100</v>
      </c>
      <c r="P217" s="27">
        <v>0</v>
      </c>
    </row>
    <row r="218" spans="1:16" s="1" customFormat="1" ht="15.75" outlineLevel="2">
      <c r="A218" s="24" t="s">
        <v>87</v>
      </c>
      <c r="B218" s="65" t="s">
        <v>789</v>
      </c>
      <c r="C218" s="48">
        <f t="shared" si="30"/>
        <v>184</v>
      </c>
      <c r="D218" s="29" t="s">
        <v>790</v>
      </c>
      <c r="E218" s="25">
        <v>141</v>
      </c>
      <c r="F218" s="26">
        <v>10</v>
      </c>
      <c r="G218" s="56">
        <f t="shared" si="29"/>
        <v>14.1</v>
      </c>
      <c r="H218" s="25">
        <v>5.012</v>
      </c>
      <c r="I218" s="25">
        <v>431.073</v>
      </c>
      <c r="J218" s="25">
        <v>518.053</v>
      </c>
      <c r="K218" s="25">
        <v>13.516</v>
      </c>
      <c r="L218" s="25">
        <v>16.331</v>
      </c>
      <c r="M218" s="53">
        <f t="shared" si="31"/>
        <v>-2.6229999999999993</v>
      </c>
      <c r="N218" s="25">
        <v>13.708</v>
      </c>
      <c r="O218" s="27">
        <v>0</v>
      </c>
      <c r="P218" s="27">
        <v>0</v>
      </c>
    </row>
    <row r="219" spans="1:16" s="1" customFormat="1" ht="15.75" outlineLevel="2">
      <c r="A219" s="24" t="s">
        <v>87</v>
      </c>
      <c r="B219" s="65" t="s">
        <v>793</v>
      </c>
      <c r="C219" s="48">
        <f t="shared" si="30"/>
        <v>185</v>
      </c>
      <c r="D219" s="29" t="s">
        <v>794</v>
      </c>
      <c r="E219" s="25">
        <v>98.01</v>
      </c>
      <c r="F219" s="26">
        <v>10</v>
      </c>
      <c r="G219" s="56">
        <f t="shared" si="29"/>
        <v>9.801</v>
      </c>
      <c r="H219" s="25">
        <v>62.534</v>
      </c>
      <c r="I219" s="25">
        <v>526.957</v>
      </c>
      <c r="J219" s="25">
        <v>403.38</v>
      </c>
      <c r="K219" s="25">
        <v>18.221</v>
      </c>
      <c r="L219" s="25">
        <v>-35.861</v>
      </c>
      <c r="M219" s="53">
        <f t="shared" si="31"/>
        <v>-2.0360000000000014</v>
      </c>
      <c r="N219" s="25">
        <v>-37.897</v>
      </c>
      <c r="O219" s="27">
        <v>0</v>
      </c>
      <c r="P219" s="27">
        <v>0</v>
      </c>
    </row>
    <row r="220" spans="1:16" s="1" customFormat="1" ht="15.75" outlineLevel="2">
      <c r="A220" s="24" t="s">
        <v>87</v>
      </c>
      <c r="B220" s="65" t="s">
        <v>791</v>
      </c>
      <c r="C220" s="48">
        <f t="shared" si="30"/>
        <v>186</v>
      </c>
      <c r="D220" s="29" t="s">
        <v>792</v>
      </c>
      <c r="E220" s="25">
        <v>64.32</v>
      </c>
      <c r="F220" s="26">
        <v>10</v>
      </c>
      <c r="G220" s="56">
        <f t="shared" si="29"/>
        <v>6.4319999999999995</v>
      </c>
      <c r="H220" s="25">
        <v>341.962</v>
      </c>
      <c r="I220" s="25">
        <v>1236.114</v>
      </c>
      <c r="J220" s="25">
        <v>1343.645</v>
      </c>
      <c r="K220" s="25">
        <v>41.602</v>
      </c>
      <c r="L220" s="25">
        <v>91.815</v>
      </c>
      <c r="M220" s="53">
        <f t="shared" si="31"/>
        <v>-15.747</v>
      </c>
      <c r="N220" s="25">
        <v>76.068</v>
      </c>
      <c r="O220" s="27">
        <v>15</v>
      </c>
      <c r="P220" s="27">
        <v>0</v>
      </c>
    </row>
    <row r="221" spans="1:16" s="1" customFormat="1" ht="15.75" outlineLevel="2">
      <c r="A221" s="24" t="s">
        <v>87</v>
      </c>
      <c r="B221" s="65"/>
      <c r="C221" s="48">
        <f t="shared" si="30"/>
        <v>187</v>
      </c>
      <c r="D221" s="29" t="s">
        <v>996</v>
      </c>
      <c r="E221" s="25">
        <v>113.256</v>
      </c>
      <c r="F221" s="26">
        <v>10</v>
      </c>
      <c r="G221" s="56">
        <f>+E221/F221</f>
        <v>11.3256</v>
      </c>
      <c r="H221" s="25">
        <v>-126.492</v>
      </c>
      <c r="I221" s="25">
        <v>798.369</v>
      </c>
      <c r="J221" s="25">
        <v>742.806</v>
      </c>
      <c r="K221" s="25">
        <v>31.402</v>
      </c>
      <c r="L221" s="25">
        <v>-37.849</v>
      </c>
      <c r="M221" s="53">
        <f>+N221-L221</f>
        <v>-10.236000000000004</v>
      </c>
      <c r="N221" s="25">
        <v>-48.085</v>
      </c>
      <c r="O221" s="27">
        <v>0</v>
      </c>
      <c r="P221" s="27">
        <v>0</v>
      </c>
    </row>
    <row r="222" spans="1:16" s="1" customFormat="1" ht="15.75" outlineLevel="2">
      <c r="A222" s="24" t="s">
        <v>87</v>
      </c>
      <c r="B222" s="65" t="s">
        <v>721</v>
      </c>
      <c r="C222" s="48">
        <f t="shared" si="30"/>
        <v>188</v>
      </c>
      <c r="D222" s="29" t="s">
        <v>722</v>
      </c>
      <c r="E222" s="25">
        <v>7</v>
      </c>
      <c r="F222" s="26">
        <v>10</v>
      </c>
      <c r="G222" s="56">
        <f t="shared" si="29"/>
        <v>0.7</v>
      </c>
      <c r="H222" s="25">
        <v>-37.952</v>
      </c>
      <c r="I222" s="25">
        <v>35.484</v>
      </c>
      <c r="J222" s="25">
        <v>4.8</v>
      </c>
      <c r="K222" s="25">
        <v>0.003</v>
      </c>
      <c r="L222" s="25">
        <v>0.041</v>
      </c>
      <c r="M222" s="53">
        <f t="shared" si="31"/>
        <v>-0.024</v>
      </c>
      <c r="N222" s="25">
        <v>0.017</v>
      </c>
      <c r="O222" s="27">
        <v>0</v>
      </c>
      <c r="P222" s="27">
        <v>0</v>
      </c>
    </row>
    <row r="223" spans="1:16" s="1" customFormat="1" ht="15.75" outlineLevel="2">
      <c r="A223" s="24" t="s">
        <v>87</v>
      </c>
      <c r="B223" s="65" t="s">
        <v>795</v>
      </c>
      <c r="C223" s="48">
        <f t="shared" si="30"/>
        <v>189</v>
      </c>
      <c r="D223" s="29" t="s">
        <v>796</v>
      </c>
      <c r="E223" s="25">
        <v>15.07</v>
      </c>
      <c r="F223" s="26">
        <v>10</v>
      </c>
      <c r="G223" s="56">
        <f t="shared" si="29"/>
        <v>1.5070000000000001</v>
      </c>
      <c r="H223" s="25">
        <v>-56.473</v>
      </c>
      <c r="I223" s="25">
        <v>36.187</v>
      </c>
      <c r="J223" s="25">
        <v>69.911</v>
      </c>
      <c r="K223" s="25">
        <v>0.07</v>
      </c>
      <c r="L223" s="25">
        <v>-1.544</v>
      </c>
      <c r="M223" s="53">
        <f t="shared" si="31"/>
        <v>-0.33499999999999996</v>
      </c>
      <c r="N223" s="25">
        <v>-1.879</v>
      </c>
      <c r="O223" s="27">
        <v>0</v>
      </c>
      <c r="P223" s="27">
        <v>0</v>
      </c>
    </row>
    <row r="224" spans="1:16" s="1" customFormat="1" ht="15.75" outlineLevel="2">
      <c r="A224" s="24" t="s">
        <v>87</v>
      </c>
      <c r="B224" s="65" t="s">
        <v>1101</v>
      </c>
      <c r="C224" s="48">
        <f>+C223+1</f>
        <v>190</v>
      </c>
      <c r="D224" s="29" t="s">
        <v>1102</v>
      </c>
      <c r="E224" s="25">
        <v>29.209</v>
      </c>
      <c r="F224" s="26">
        <v>10</v>
      </c>
      <c r="G224" s="56">
        <f>+E224/F224</f>
        <v>2.9209</v>
      </c>
      <c r="H224" s="25">
        <v>-8.33</v>
      </c>
      <c r="I224" s="25">
        <v>20.568</v>
      </c>
      <c r="J224" s="25">
        <v>2.905</v>
      </c>
      <c r="K224" s="25">
        <v>0.665</v>
      </c>
      <c r="L224" s="25">
        <v>-1.168</v>
      </c>
      <c r="M224" s="53">
        <f>+N224-L224</f>
        <v>-1.4350000000000003</v>
      </c>
      <c r="N224" s="25">
        <v>-2.603</v>
      </c>
      <c r="O224" s="27">
        <v>0</v>
      </c>
      <c r="P224" s="27">
        <v>0</v>
      </c>
    </row>
    <row r="225" spans="1:16" s="1" customFormat="1" ht="15.75" outlineLevel="2">
      <c r="A225" s="24" t="s">
        <v>87</v>
      </c>
      <c r="B225" s="65" t="s">
        <v>799</v>
      </c>
      <c r="C225" s="48">
        <f>+C224+1</f>
        <v>191</v>
      </c>
      <c r="D225" s="29" t="s">
        <v>800</v>
      </c>
      <c r="E225" s="25">
        <v>99.096</v>
      </c>
      <c r="F225" s="26">
        <v>10</v>
      </c>
      <c r="G225" s="56">
        <f t="shared" si="29"/>
        <v>9.909600000000001</v>
      </c>
      <c r="H225" s="25">
        <v>77.157</v>
      </c>
      <c r="I225" s="25">
        <v>196.396</v>
      </c>
      <c r="J225" s="25">
        <v>275.551</v>
      </c>
      <c r="K225" s="25">
        <v>6.659</v>
      </c>
      <c r="L225" s="25">
        <v>32.13</v>
      </c>
      <c r="M225" s="53">
        <f t="shared" si="31"/>
        <v>91.166</v>
      </c>
      <c r="N225" s="25">
        <v>123.296</v>
      </c>
      <c r="O225" s="27">
        <v>0</v>
      </c>
      <c r="P225" s="27">
        <v>0</v>
      </c>
    </row>
    <row r="226" spans="1:16" s="1" customFormat="1" ht="15.75" outlineLevel="2">
      <c r="A226" s="24" t="s">
        <v>87</v>
      </c>
      <c r="B226" s="65" t="s">
        <v>801</v>
      </c>
      <c r="C226" s="48">
        <f t="shared" si="30"/>
        <v>192</v>
      </c>
      <c r="D226" s="29" t="s">
        <v>802</v>
      </c>
      <c r="E226" s="25">
        <v>30.524</v>
      </c>
      <c r="F226" s="26">
        <v>10</v>
      </c>
      <c r="G226" s="56">
        <f t="shared" si="29"/>
        <v>3.0524</v>
      </c>
      <c r="H226" s="25">
        <v>-62.96</v>
      </c>
      <c r="I226" s="25">
        <v>391.464</v>
      </c>
      <c r="J226" s="25">
        <v>405.649</v>
      </c>
      <c r="K226" s="25">
        <v>14.216</v>
      </c>
      <c r="L226" s="25">
        <v>8.259</v>
      </c>
      <c r="M226" s="53">
        <f t="shared" si="31"/>
        <v>0.010999999999999233</v>
      </c>
      <c r="N226" s="25">
        <v>8.27</v>
      </c>
      <c r="O226" s="27">
        <v>0</v>
      </c>
      <c r="P226" s="27">
        <v>0</v>
      </c>
    </row>
    <row r="227" spans="1:16" s="1" customFormat="1" ht="15.75" outlineLevel="2">
      <c r="A227" s="24" t="s">
        <v>87</v>
      </c>
      <c r="B227" s="65" t="s">
        <v>797</v>
      </c>
      <c r="C227" s="48">
        <f t="shared" si="30"/>
        <v>193</v>
      </c>
      <c r="D227" s="29" t="s">
        <v>798</v>
      </c>
      <c r="E227" s="25">
        <v>80</v>
      </c>
      <c r="F227" s="26">
        <v>10</v>
      </c>
      <c r="G227" s="56">
        <f t="shared" si="29"/>
        <v>8</v>
      </c>
      <c r="H227" s="25">
        <v>91.973</v>
      </c>
      <c r="I227" s="25">
        <v>310.821</v>
      </c>
      <c r="J227" s="25">
        <v>479.019</v>
      </c>
      <c r="K227" s="25">
        <v>19.074</v>
      </c>
      <c r="L227" s="25">
        <v>-5.139</v>
      </c>
      <c r="M227" s="53">
        <f t="shared" si="31"/>
        <v>-4.637999999999999</v>
      </c>
      <c r="N227" s="25">
        <v>-9.777</v>
      </c>
      <c r="O227" s="27">
        <v>0</v>
      </c>
      <c r="P227" s="27">
        <v>0</v>
      </c>
    </row>
    <row r="228" spans="1:16" s="1" customFormat="1" ht="15.75" outlineLevel="2">
      <c r="A228" s="24" t="s">
        <v>87</v>
      </c>
      <c r="B228" s="65"/>
      <c r="C228" s="48">
        <f>+C227+1</f>
        <v>194</v>
      </c>
      <c r="D228" s="29" t="s">
        <v>1128</v>
      </c>
      <c r="E228" s="25">
        <v>119.43</v>
      </c>
      <c r="F228" s="26">
        <v>10</v>
      </c>
      <c r="G228" s="56">
        <f>+E228/F228</f>
        <v>11.943000000000001</v>
      </c>
      <c r="H228" s="25">
        <v>-494.677</v>
      </c>
      <c r="I228" s="25">
        <v>627.621</v>
      </c>
      <c r="J228" s="25">
        <v>257.706</v>
      </c>
      <c r="K228" s="25">
        <v>24.194</v>
      </c>
      <c r="L228" s="25">
        <v>-14.121</v>
      </c>
      <c r="M228" s="53">
        <f>+N228-L228</f>
        <v>-1.2850000000000001</v>
      </c>
      <c r="N228" s="25">
        <v>-15.406</v>
      </c>
      <c r="O228" s="27">
        <v>0</v>
      </c>
      <c r="P228" s="27">
        <v>0</v>
      </c>
    </row>
    <row r="229" spans="1:16" s="1" customFormat="1" ht="15.75" outlineLevel="2">
      <c r="A229" s="24" t="s">
        <v>87</v>
      </c>
      <c r="B229" s="65"/>
      <c r="C229" s="48">
        <f>+C228+1</f>
        <v>195</v>
      </c>
      <c r="D229" s="29" t="s">
        <v>997</v>
      </c>
      <c r="E229" s="25">
        <v>38.811</v>
      </c>
      <c r="F229" s="26">
        <v>10</v>
      </c>
      <c r="G229" s="56">
        <f>+E229/F229</f>
        <v>3.8811</v>
      </c>
      <c r="H229" s="25">
        <v>264.181</v>
      </c>
      <c r="I229" s="25">
        <v>1007.023</v>
      </c>
      <c r="J229" s="25">
        <v>544.512</v>
      </c>
      <c r="K229" s="25">
        <v>40.353</v>
      </c>
      <c r="L229" s="25">
        <v>16.127</v>
      </c>
      <c r="M229" s="53">
        <f>+N229-L229</f>
        <v>-12.631999999999998</v>
      </c>
      <c r="N229" s="25">
        <v>3.495</v>
      </c>
      <c r="O229" s="27">
        <v>0</v>
      </c>
      <c r="P229" s="27">
        <v>10</v>
      </c>
    </row>
    <row r="230" spans="1:16" s="1" customFormat="1" ht="15.75" outlineLevel="2">
      <c r="A230" s="24" t="s">
        <v>87</v>
      </c>
      <c r="B230" s="65"/>
      <c r="C230" s="48">
        <f t="shared" si="30"/>
        <v>196</v>
      </c>
      <c r="D230" s="29" t="s">
        <v>998</v>
      </c>
      <c r="E230" s="25">
        <v>23.454</v>
      </c>
      <c r="F230" s="26">
        <v>10</v>
      </c>
      <c r="G230" s="56">
        <f>+E230/F230</f>
        <v>2.3454</v>
      </c>
      <c r="H230" s="25">
        <v>136.466</v>
      </c>
      <c r="I230" s="25">
        <v>1284.572</v>
      </c>
      <c r="J230" s="25">
        <v>668.338</v>
      </c>
      <c r="K230" s="25">
        <v>52.772</v>
      </c>
      <c r="L230" s="25">
        <v>20.035</v>
      </c>
      <c r="M230" s="53">
        <f>+N230-L230</f>
        <v>-16.386</v>
      </c>
      <c r="N230" s="25">
        <v>3.649</v>
      </c>
      <c r="O230" s="27">
        <v>0</v>
      </c>
      <c r="P230" s="27">
        <v>10</v>
      </c>
    </row>
    <row r="231" spans="1:16" s="1" customFormat="1" ht="15.75" outlineLevel="2">
      <c r="A231" s="24" t="s">
        <v>87</v>
      </c>
      <c r="B231" s="65"/>
      <c r="C231" s="48">
        <f t="shared" si="30"/>
        <v>197</v>
      </c>
      <c r="D231" s="29" t="s">
        <v>999</v>
      </c>
      <c r="E231" s="25">
        <v>92.238</v>
      </c>
      <c r="F231" s="26">
        <v>10</v>
      </c>
      <c r="G231" s="56">
        <f>+E231/F231</f>
        <v>9.2238</v>
      </c>
      <c r="H231" s="25">
        <v>722.648</v>
      </c>
      <c r="I231" s="25">
        <v>2759.38</v>
      </c>
      <c r="J231" s="25">
        <v>2574.561</v>
      </c>
      <c r="K231" s="25">
        <v>173.642</v>
      </c>
      <c r="L231" s="25">
        <v>32.545</v>
      </c>
      <c r="M231" s="53">
        <f>+N231-L231</f>
        <v>-13.105</v>
      </c>
      <c r="N231" s="25">
        <v>19.44</v>
      </c>
      <c r="O231" s="27">
        <v>0</v>
      </c>
      <c r="P231" s="27">
        <v>10</v>
      </c>
    </row>
    <row r="232" spans="1:16" s="1" customFormat="1" ht="15.75" outlineLevel="2">
      <c r="A232" s="24" t="s">
        <v>87</v>
      </c>
      <c r="B232" s="65" t="s">
        <v>1047</v>
      </c>
      <c r="C232" s="48">
        <f t="shared" si="30"/>
        <v>198</v>
      </c>
      <c r="D232" s="29" t="s">
        <v>1048</v>
      </c>
      <c r="E232" s="25">
        <v>154.419</v>
      </c>
      <c r="F232" s="26">
        <v>10</v>
      </c>
      <c r="G232" s="56">
        <f>+E232/F232</f>
        <v>15.4419</v>
      </c>
      <c r="H232" s="25">
        <v>807.458</v>
      </c>
      <c r="I232" s="25">
        <v>1300.207</v>
      </c>
      <c r="J232" s="25">
        <v>1540.194</v>
      </c>
      <c r="K232" s="25">
        <v>37.841</v>
      </c>
      <c r="L232" s="25">
        <v>123.387</v>
      </c>
      <c r="M232" s="53">
        <f>+N232-L232</f>
        <v>14.453000000000003</v>
      </c>
      <c r="N232" s="25">
        <v>137.84</v>
      </c>
      <c r="O232" s="27">
        <v>20</v>
      </c>
      <c r="P232" s="27">
        <v>0</v>
      </c>
    </row>
    <row r="233" spans="1:16" s="1" customFormat="1" ht="15.75" outlineLevel="2">
      <c r="A233" s="24" t="s">
        <v>87</v>
      </c>
      <c r="B233" s="65" t="s">
        <v>803</v>
      </c>
      <c r="C233" s="48">
        <f t="shared" si="30"/>
        <v>199</v>
      </c>
      <c r="D233" s="29" t="s">
        <v>804</v>
      </c>
      <c r="E233" s="25">
        <v>13</v>
      </c>
      <c r="F233" s="26">
        <v>10</v>
      </c>
      <c r="G233" s="56">
        <f t="shared" si="29"/>
        <v>1.3</v>
      </c>
      <c r="H233" s="25">
        <v>-102.831</v>
      </c>
      <c r="I233" s="25">
        <v>65.108</v>
      </c>
      <c r="J233" s="25">
        <v>2.045</v>
      </c>
      <c r="K233" s="25">
        <v>1.326</v>
      </c>
      <c r="L233" s="25">
        <v>-8.202</v>
      </c>
      <c r="M233" s="53">
        <f t="shared" si="31"/>
        <v>-0.4629999999999992</v>
      </c>
      <c r="N233" s="25">
        <v>-8.665</v>
      </c>
      <c r="O233" s="27">
        <v>0</v>
      </c>
      <c r="P233" s="27">
        <v>0</v>
      </c>
    </row>
    <row r="234" spans="1:16" s="1" customFormat="1" ht="15.75" outlineLevel="2">
      <c r="A234" s="24" t="s">
        <v>87</v>
      </c>
      <c r="B234" s="65" t="s">
        <v>805</v>
      </c>
      <c r="C234" s="48">
        <f t="shared" si="30"/>
        <v>200</v>
      </c>
      <c r="D234" s="29" t="s">
        <v>806</v>
      </c>
      <c r="E234" s="25">
        <v>109.5</v>
      </c>
      <c r="F234" s="26">
        <v>10</v>
      </c>
      <c r="G234" s="56">
        <f t="shared" si="29"/>
        <v>10.95</v>
      </c>
      <c r="H234" s="25">
        <v>244.151</v>
      </c>
      <c r="I234" s="25">
        <v>1003.358</v>
      </c>
      <c r="J234" s="25">
        <v>814.744</v>
      </c>
      <c r="K234" s="25">
        <v>9.896</v>
      </c>
      <c r="L234" s="25">
        <v>52.925</v>
      </c>
      <c r="M234" s="53">
        <f t="shared" si="31"/>
        <v>-4.7309999999999945</v>
      </c>
      <c r="N234" s="25">
        <v>48.194</v>
      </c>
      <c r="O234" s="27">
        <v>15</v>
      </c>
      <c r="P234" s="27">
        <v>0</v>
      </c>
    </row>
    <row r="235" spans="1:16" s="1" customFormat="1" ht="15.75" outlineLevel="2">
      <c r="A235" s="24" t="s">
        <v>87</v>
      </c>
      <c r="B235" s="65" t="s">
        <v>723</v>
      </c>
      <c r="C235" s="48">
        <f t="shared" si="30"/>
        <v>201</v>
      </c>
      <c r="D235" s="29" t="s">
        <v>724</v>
      </c>
      <c r="E235" s="25">
        <v>19.32</v>
      </c>
      <c r="F235" s="26">
        <v>10</v>
      </c>
      <c r="G235" s="56">
        <f t="shared" si="29"/>
        <v>1.932</v>
      </c>
      <c r="H235" s="25">
        <v>-152.985</v>
      </c>
      <c r="I235" s="25">
        <v>129.053</v>
      </c>
      <c r="J235" s="25">
        <v>0.102</v>
      </c>
      <c r="K235" s="25">
        <v>11.106</v>
      </c>
      <c r="L235" s="25">
        <v>-3.873</v>
      </c>
      <c r="M235" s="53">
        <f t="shared" si="31"/>
        <v>0</v>
      </c>
      <c r="N235" s="25">
        <v>-3.873</v>
      </c>
      <c r="O235" s="27">
        <v>0</v>
      </c>
      <c r="P235" s="27">
        <v>0</v>
      </c>
    </row>
    <row r="236" spans="1:16" s="1" customFormat="1" ht="15.75" outlineLevel="2">
      <c r="A236" s="24" t="s">
        <v>87</v>
      </c>
      <c r="B236" s="65" t="s">
        <v>809</v>
      </c>
      <c r="C236" s="48">
        <f t="shared" si="30"/>
        <v>202</v>
      </c>
      <c r="D236" s="29" t="s">
        <v>810</v>
      </c>
      <c r="E236" s="25">
        <v>142.31</v>
      </c>
      <c r="F236" s="26">
        <v>10</v>
      </c>
      <c r="G236" s="56">
        <f t="shared" si="29"/>
        <v>14.231</v>
      </c>
      <c r="H236" s="25">
        <v>311.489</v>
      </c>
      <c r="I236" s="25">
        <v>2317.611</v>
      </c>
      <c r="J236" s="25">
        <v>4538.301</v>
      </c>
      <c r="K236" s="25">
        <v>129.065</v>
      </c>
      <c r="L236" s="25">
        <v>77.941</v>
      </c>
      <c r="M236" s="53">
        <f t="shared" si="31"/>
        <v>-72.908</v>
      </c>
      <c r="N236" s="25">
        <v>5.033</v>
      </c>
      <c r="O236" s="27">
        <v>0</v>
      </c>
      <c r="P236" s="27">
        <v>0</v>
      </c>
    </row>
    <row r="237" spans="1:16" s="1" customFormat="1" ht="15.75" outlineLevel="2">
      <c r="A237" s="24" t="s">
        <v>87</v>
      </c>
      <c r="B237" s="65" t="s">
        <v>807</v>
      </c>
      <c r="C237" s="48">
        <f t="shared" si="30"/>
        <v>203</v>
      </c>
      <c r="D237" s="29" t="s">
        <v>808</v>
      </c>
      <c r="E237" s="25">
        <v>100</v>
      </c>
      <c r="F237" s="26">
        <v>10</v>
      </c>
      <c r="G237" s="56">
        <f t="shared" si="29"/>
        <v>10</v>
      </c>
      <c r="H237" s="25">
        <v>542.222</v>
      </c>
      <c r="I237" s="25">
        <v>1733.234</v>
      </c>
      <c r="J237" s="25">
        <v>1842.713</v>
      </c>
      <c r="K237" s="25">
        <v>57.627</v>
      </c>
      <c r="L237" s="25">
        <v>122.415</v>
      </c>
      <c r="M237" s="53">
        <f t="shared" si="31"/>
        <v>-19.38600000000001</v>
      </c>
      <c r="N237" s="25">
        <v>103.029</v>
      </c>
      <c r="O237" s="27">
        <v>15</v>
      </c>
      <c r="P237" s="27">
        <v>0</v>
      </c>
    </row>
    <row r="238" spans="1:16" s="1" customFormat="1" ht="15.75" outlineLevel="2">
      <c r="A238" s="24" t="s">
        <v>87</v>
      </c>
      <c r="B238" s="65" t="s">
        <v>725</v>
      </c>
      <c r="C238" s="48">
        <f t="shared" si="30"/>
        <v>204</v>
      </c>
      <c r="D238" s="29" t="s">
        <v>726</v>
      </c>
      <c r="E238" s="25">
        <v>5</v>
      </c>
      <c r="F238" s="26">
        <v>10</v>
      </c>
      <c r="G238" s="56">
        <f t="shared" si="29"/>
        <v>0.5</v>
      </c>
      <c r="H238" s="25">
        <v>-13.066</v>
      </c>
      <c r="I238" s="25">
        <v>11.016</v>
      </c>
      <c r="J238" s="25">
        <v>0</v>
      </c>
      <c r="K238" s="25">
        <v>0</v>
      </c>
      <c r="L238" s="25">
        <v>-0.323</v>
      </c>
      <c r="M238" s="53">
        <f t="shared" si="31"/>
        <v>0</v>
      </c>
      <c r="N238" s="25">
        <v>-0.323</v>
      </c>
      <c r="O238" s="27">
        <v>0</v>
      </c>
      <c r="P238" s="27">
        <v>0</v>
      </c>
    </row>
    <row r="239" spans="1:16" s="1" customFormat="1" ht="15.75" outlineLevel="2">
      <c r="A239" s="24" t="s">
        <v>87</v>
      </c>
      <c r="B239" s="65" t="s">
        <v>811</v>
      </c>
      <c r="C239" s="48">
        <f t="shared" si="30"/>
        <v>205</v>
      </c>
      <c r="D239" s="29" t="s">
        <v>812</v>
      </c>
      <c r="E239" s="25">
        <v>92.067</v>
      </c>
      <c r="F239" s="26">
        <v>10</v>
      </c>
      <c r="G239" s="56">
        <f t="shared" si="29"/>
        <v>9.2067</v>
      </c>
      <c r="H239" s="25">
        <v>115.538</v>
      </c>
      <c r="I239" s="25">
        <v>373.337</v>
      </c>
      <c r="J239" s="25">
        <v>549.022</v>
      </c>
      <c r="K239" s="25">
        <v>19.7</v>
      </c>
      <c r="L239" s="25">
        <v>8.06</v>
      </c>
      <c r="M239" s="53">
        <f t="shared" si="31"/>
        <v>-2.785</v>
      </c>
      <c r="N239" s="25">
        <v>5.275</v>
      </c>
      <c r="O239" s="27">
        <v>0</v>
      </c>
      <c r="P239" s="27">
        <v>0</v>
      </c>
    </row>
    <row r="240" spans="1:16" s="1" customFormat="1" ht="15.75" outlineLevel="2">
      <c r="A240" s="24" t="s">
        <v>87</v>
      </c>
      <c r="B240" s="65" t="s">
        <v>813</v>
      </c>
      <c r="C240" s="48">
        <f t="shared" si="30"/>
        <v>206</v>
      </c>
      <c r="D240" s="29" t="s">
        <v>814</v>
      </c>
      <c r="E240" s="25">
        <v>123.552</v>
      </c>
      <c r="F240" s="26">
        <v>10</v>
      </c>
      <c r="G240" s="56">
        <f t="shared" si="29"/>
        <v>12.3552</v>
      </c>
      <c r="H240" s="25">
        <v>526.238</v>
      </c>
      <c r="I240" s="25">
        <v>2155.616</v>
      </c>
      <c r="J240" s="25">
        <v>2820.256</v>
      </c>
      <c r="K240" s="25">
        <v>113.28</v>
      </c>
      <c r="L240" s="25">
        <v>154.868</v>
      </c>
      <c r="M240" s="53">
        <f t="shared" si="31"/>
        <v>-62.428</v>
      </c>
      <c r="N240" s="25">
        <v>92.44</v>
      </c>
      <c r="O240" s="27">
        <v>10</v>
      </c>
      <c r="P240" s="27">
        <v>0</v>
      </c>
    </row>
    <row r="241" spans="1:16" s="1" customFormat="1" ht="15.75" outlineLevel="2">
      <c r="A241" s="24" t="s">
        <v>87</v>
      </c>
      <c r="B241" s="65" t="s">
        <v>815</v>
      </c>
      <c r="C241" s="48">
        <f t="shared" si="30"/>
        <v>207</v>
      </c>
      <c r="D241" s="29" t="s">
        <v>816</v>
      </c>
      <c r="E241" s="25">
        <v>61.875</v>
      </c>
      <c r="F241" s="26">
        <v>10</v>
      </c>
      <c r="G241" s="56">
        <f t="shared" si="29"/>
        <v>6.1875</v>
      </c>
      <c r="H241" s="25">
        <v>651.259</v>
      </c>
      <c r="I241" s="25">
        <v>1108.718</v>
      </c>
      <c r="J241" s="25">
        <v>2060.705</v>
      </c>
      <c r="K241" s="25">
        <v>18.731</v>
      </c>
      <c r="L241" s="25">
        <v>104.111</v>
      </c>
      <c r="M241" s="53">
        <f t="shared" si="31"/>
        <v>-17.144000000000005</v>
      </c>
      <c r="N241" s="25">
        <v>86.967</v>
      </c>
      <c r="O241" s="27">
        <v>10</v>
      </c>
      <c r="P241" s="27">
        <v>0</v>
      </c>
    </row>
    <row r="242" spans="1:16" s="1" customFormat="1" ht="15.75" outlineLevel="2">
      <c r="A242" s="24" t="s">
        <v>87</v>
      </c>
      <c r="B242" s="65" t="s">
        <v>817</v>
      </c>
      <c r="C242" s="48">
        <f t="shared" si="30"/>
        <v>208</v>
      </c>
      <c r="D242" s="29" t="s">
        <v>818</v>
      </c>
      <c r="E242" s="25">
        <v>234.375</v>
      </c>
      <c r="F242" s="26">
        <v>10</v>
      </c>
      <c r="G242" s="56">
        <f t="shared" si="29"/>
        <v>23.4375</v>
      </c>
      <c r="H242" s="25">
        <v>1734.051</v>
      </c>
      <c r="I242" s="25">
        <v>4687.223</v>
      </c>
      <c r="J242" s="25">
        <v>4510.524</v>
      </c>
      <c r="K242" s="25">
        <v>98.099</v>
      </c>
      <c r="L242" s="25">
        <v>250.285</v>
      </c>
      <c r="M242" s="53">
        <f t="shared" si="31"/>
        <v>-117.89699999999999</v>
      </c>
      <c r="N242" s="25">
        <v>132.388</v>
      </c>
      <c r="O242" s="27">
        <v>12.5</v>
      </c>
      <c r="P242" s="27">
        <v>0</v>
      </c>
    </row>
    <row r="243" spans="1:16" s="1" customFormat="1" ht="15.75" outlineLevel="2">
      <c r="A243" s="24" t="s">
        <v>87</v>
      </c>
      <c r="B243" s="65" t="s">
        <v>1103</v>
      </c>
      <c r="C243" s="48">
        <f>+C242+1</f>
        <v>209</v>
      </c>
      <c r="D243" s="29" t="s">
        <v>1104</v>
      </c>
      <c r="E243" s="25">
        <v>116.4</v>
      </c>
      <c r="F243" s="26">
        <v>10</v>
      </c>
      <c r="G243" s="56">
        <f>+E243/F243</f>
        <v>11.64</v>
      </c>
      <c r="H243" s="25">
        <v>-56.587</v>
      </c>
      <c r="I243" s="25">
        <v>534.168</v>
      </c>
      <c r="J243" s="25">
        <v>429.507</v>
      </c>
      <c r="K243" s="25">
        <v>16.751</v>
      </c>
      <c r="L243" s="25">
        <v>-51.369</v>
      </c>
      <c r="M243" s="53">
        <f>+N243-L243</f>
        <v>-2.070999999999998</v>
      </c>
      <c r="N243" s="25">
        <v>-53.44</v>
      </c>
      <c r="O243" s="27">
        <v>0</v>
      </c>
      <c r="P243" s="27">
        <v>0</v>
      </c>
    </row>
    <row r="244" spans="1:16" s="1" customFormat="1" ht="15.75" outlineLevel="2">
      <c r="A244" s="24" t="s">
        <v>87</v>
      </c>
      <c r="B244" s="65" t="s">
        <v>1086</v>
      </c>
      <c r="C244" s="48">
        <f>+C243+1</f>
        <v>210</v>
      </c>
      <c r="D244" s="29" t="s">
        <v>1087</v>
      </c>
      <c r="E244" s="25">
        <v>155.88</v>
      </c>
      <c r="F244" s="26">
        <v>10</v>
      </c>
      <c r="G244" s="56">
        <f>+E244/F244</f>
        <v>15.588</v>
      </c>
      <c r="H244" s="25">
        <v>244.094</v>
      </c>
      <c r="I244" s="25">
        <v>1298.604</v>
      </c>
      <c r="J244" s="25">
        <v>1172.14</v>
      </c>
      <c r="K244" s="25">
        <v>73.918</v>
      </c>
      <c r="L244" s="25">
        <v>10.702</v>
      </c>
      <c r="M244" s="53">
        <f>+N244-L244</f>
        <v>14.139000000000001</v>
      </c>
      <c r="N244" s="25">
        <v>24.841</v>
      </c>
      <c r="O244" s="27">
        <v>0</v>
      </c>
      <c r="P244" s="27">
        <v>0</v>
      </c>
    </row>
    <row r="245" spans="1:16" s="1" customFormat="1" ht="15.75" outlineLevel="2">
      <c r="A245" s="24" t="s">
        <v>87</v>
      </c>
      <c r="B245" s="65" t="s">
        <v>1105</v>
      </c>
      <c r="C245" s="48">
        <f>+C244+1</f>
        <v>211</v>
      </c>
      <c r="D245" s="29" t="s">
        <v>1106</v>
      </c>
      <c r="E245" s="25">
        <v>44.401</v>
      </c>
      <c r="F245" s="26">
        <v>10</v>
      </c>
      <c r="G245" s="56">
        <f>+E245/F245</f>
        <v>4.4401</v>
      </c>
      <c r="H245" s="25">
        <v>74.796</v>
      </c>
      <c r="I245" s="25">
        <v>342.33</v>
      </c>
      <c r="J245" s="25">
        <v>417.298</v>
      </c>
      <c r="K245" s="25">
        <v>8.148</v>
      </c>
      <c r="L245" s="25">
        <v>1.23</v>
      </c>
      <c r="M245" s="53">
        <f>+N245-L245</f>
        <v>2.914</v>
      </c>
      <c r="N245" s="25">
        <v>4.144</v>
      </c>
      <c r="O245" s="27">
        <v>0</v>
      </c>
      <c r="P245" s="27">
        <v>0</v>
      </c>
    </row>
    <row r="246" spans="1:16" s="1" customFormat="1" ht="15.75" outlineLevel="2">
      <c r="A246" s="24" t="s">
        <v>87</v>
      </c>
      <c r="B246" s="65" t="s">
        <v>819</v>
      </c>
      <c r="C246" s="48">
        <f>+C245+1</f>
        <v>212</v>
      </c>
      <c r="D246" s="29" t="s">
        <v>820</v>
      </c>
      <c r="E246" s="25">
        <v>100</v>
      </c>
      <c r="F246" s="26">
        <v>10</v>
      </c>
      <c r="G246" s="56">
        <f t="shared" si="29"/>
        <v>10</v>
      </c>
      <c r="H246" s="25">
        <v>215.721</v>
      </c>
      <c r="I246" s="25">
        <v>609.648</v>
      </c>
      <c r="J246" s="25">
        <v>701.119</v>
      </c>
      <c r="K246" s="25">
        <v>0</v>
      </c>
      <c r="L246" s="25">
        <v>13.174</v>
      </c>
      <c r="M246" s="53">
        <f t="shared" si="31"/>
        <v>-7.459</v>
      </c>
      <c r="N246" s="25">
        <v>5.715</v>
      </c>
      <c r="O246" s="27">
        <v>7.5</v>
      </c>
      <c r="P246" s="27">
        <v>0</v>
      </c>
    </row>
    <row r="247" spans="1:16" s="1" customFormat="1" ht="15.75" outlineLevel="2">
      <c r="A247" s="24" t="s">
        <v>87</v>
      </c>
      <c r="B247" s="65" t="s">
        <v>1030</v>
      </c>
      <c r="C247" s="48">
        <f t="shared" si="30"/>
        <v>213</v>
      </c>
      <c r="D247" s="29" t="s">
        <v>1031</v>
      </c>
      <c r="E247" s="25">
        <v>126.36</v>
      </c>
      <c r="F247" s="26">
        <v>10</v>
      </c>
      <c r="G247" s="56">
        <f>+E247/F247</f>
        <v>12.636</v>
      </c>
      <c r="H247" s="25">
        <v>895.332</v>
      </c>
      <c r="I247" s="25">
        <v>3001.516</v>
      </c>
      <c r="J247" s="25">
        <v>3056.809</v>
      </c>
      <c r="K247" s="25">
        <v>223.929</v>
      </c>
      <c r="L247" s="25">
        <v>70.206</v>
      </c>
      <c r="M247" s="53">
        <f>+N247-L247</f>
        <v>-40.68600000000001</v>
      </c>
      <c r="N247" s="25">
        <v>29.52</v>
      </c>
      <c r="O247" s="27">
        <v>10</v>
      </c>
      <c r="P247" s="27">
        <v>0</v>
      </c>
    </row>
    <row r="248" spans="1:16" s="1" customFormat="1" ht="15.75" outlineLevel="2">
      <c r="A248" s="24" t="s">
        <v>87</v>
      </c>
      <c r="B248" s="65" t="s">
        <v>1049</v>
      </c>
      <c r="C248" s="48">
        <f t="shared" si="30"/>
        <v>214</v>
      </c>
      <c r="D248" s="29" t="s">
        <v>1050</v>
      </c>
      <c r="E248" s="25">
        <v>126.5</v>
      </c>
      <c r="F248" s="26">
        <v>10</v>
      </c>
      <c r="G248" s="56">
        <f>+E248/F248</f>
        <v>12.65</v>
      </c>
      <c r="H248" s="25">
        <v>523.28</v>
      </c>
      <c r="I248" s="25">
        <v>1989.222</v>
      </c>
      <c r="J248" s="25">
        <v>1770.51</v>
      </c>
      <c r="K248" s="25">
        <v>119.878</v>
      </c>
      <c r="L248" s="25">
        <v>43.45</v>
      </c>
      <c r="M248" s="53">
        <f>+N248-L248</f>
        <v>-29.269000000000005</v>
      </c>
      <c r="N248" s="25">
        <v>14.181</v>
      </c>
      <c r="O248" s="27">
        <v>7.5</v>
      </c>
      <c r="P248" s="27">
        <v>0</v>
      </c>
    </row>
    <row r="249" spans="1:16" s="1" customFormat="1" ht="15.75" outlineLevel="2">
      <c r="A249" s="24" t="s">
        <v>87</v>
      </c>
      <c r="B249" s="65" t="s">
        <v>1065</v>
      </c>
      <c r="C249" s="48">
        <f t="shared" si="30"/>
        <v>215</v>
      </c>
      <c r="D249" s="29" t="s">
        <v>1066</v>
      </c>
      <c r="E249" s="25">
        <v>99.792</v>
      </c>
      <c r="F249" s="26">
        <v>10</v>
      </c>
      <c r="G249" s="56">
        <f>+E249/F249</f>
        <v>9.9792</v>
      </c>
      <c r="H249" s="25">
        <v>80.681</v>
      </c>
      <c r="I249" s="25">
        <v>257.647</v>
      </c>
      <c r="J249" s="25">
        <v>251.019</v>
      </c>
      <c r="K249" s="25">
        <v>5.178</v>
      </c>
      <c r="L249" s="25">
        <v>2.266</v>
      </c>
      <c r="M249" s="53">
        <f>+N249-L249</f>
        <v>-2.082</v>
      </c>
      <c r="N249" s="25">
        <v>0.184</v>
      </c>
      <c r="O249" s="27">
        <v>0</v>
      </c>
      <c r="P249" s="27">
        <v>0</v>
      </c>
    </row>
    <row r="250" spans="1:16" s="1" customFormat="1" ht="15.75" outlineLevel="2">
      <c r="A250" s="24" t="s">
        <v>87</v>
      </c>
      <c r="B250" s="65" t="s">
        <v>821</v>
      </c>
      <c r="C250" s="48">
        <f t="shared" si="30"/>
        <v>216</v>
      </c>
      <c r="D250" s="29" t="s">
        <v>822</v>
      </c>
      <c r="E250" s="25">
        <v>68.75</v>
      </c>
      <c r="F250" s="26">
        <v>10</v>
      </c>
      <c r="G250" s="56">
        <f t="shared" si="29"/>
        <v>6.875</v>
      </c>
      <c r="H250" s="25">
        <v>-136.184</v>
      </c>
      <c r="I250" s="25">
        <v>462.618</v>
      </c>
      <c r="J250" s="25">
        <v>639.03</v>
      </c>
      <c r="K250" s="25">
        <v>12.502</v>
      </c>
      <c r="L250" s="25">
        <v>-30.828</v>
      </c>
      <c r="M250" s="53">
        <f t="shared" si="31"/>
        <v>-24.090999999999998</v>
      </c>
      <c r="N250" s="25">
        <v>-54.919</v>
      </c>
      <c r="O250" s="27">
        <v>0</v>
      </c>
      <c r="P250" s="27">
        <v>0</v>
      </c>
    </row>
    <row r="251" spans="1:16" s="1" customFormat="1" ht="15.75" outlineLevel="2">
      <c r="A251" s="24" t="s">
        <v>87</v>
      </c>
      <c r="B251" s="65"/>
      <c r="C251" s="48">
        <f>+C250+1</f>
        <v>217</v>
      </c>
      <c r="D251" s="29" t="s">
        <v>1234</v>
      </c>
      <c r="E251" s="25">
        <v>94.6</v>
      </c>
      <c r="F251" s="26">
        <v>10</v>
      </c>
      <c r="G251" s="56">
        <f>+E251/F251</f>
        <v>9.459999999999999</v>
      </c>
      <c r="H251" s="25">
        <v>-17.79</v>
      </c>
      <c r="I251" s="25">
        <v>574.645</v>
      </c>
      <c r="J251" s="25">
        <v>448.301</v>
      </c>
      <c r="K251" s="25">
        <v>14.535</v>
      </c>
      <c r="L251" s="25">
        <v>-6.208</v>
      </c>
      <c r="M251" s="53">
        <f>+N251-L251</f>
        <v>4.19</v>
      </c>
      <c r="N251" s="25">
        <v>-2.018</v>
      </c>
      <c r="O251" s="27">
        <v>0</v>
      </c>
      <c r="P251" s="27">
        <v>0</v>
      </c>
    </row>
    <row r="252" spans="1:16" s="1" customFormat="1" ht="15.75" outlineLevel="2">
      <c r="A252" s="24" t="s">
        <v>87</v>
      </c>
      <c r="B252" s="65" t="s">
        <v>823</v>
      </c>
      <c r="C252" s="48">
        <f>+C251+1</f>
        <v>218</v>
      </c>
      <c r="D252" s="29" t="s">
        <v>824</v>
      </c>
      <c r="E252" s="25">
        <v>99.2</v>
      </c>
      <c r="F252" s="26">
        <v>10</v>
      </c>
      <c r="G252" s="56">
        <f t="shared" si="29"/>
        <v>9.92</v>
      </c>
      <c r="H252" s="25">
        <v>134.526</v>
      </c>
      <c r="I252" s="25">
        <v>289.236</v>
      </c>
      <c r="J252" s="25">
        <v>576.135</v>
      </c>
      <c r="K252" s="25">
        <v>11.215</v>
      </c>
      <c r="L252" s="25">
        <v>17.384</v>
      </c>
      <c r="M252" s="53">
        <f t="shared" si="31"/>
        <v>-13.094000000000001</v>
      </c>
      <c r="N252" s="25">
        <v>4.29</v>
      </c>
      <c r="O252" s="27">
        <v>10</v>
      </c>
      <c r="P252" s="27">
        <v>0</v>
      </c>
    </row>
    <row r="253" spans="1:16" s="1" customFormat="1" ht="15.75" outlineLevel="2">
      <c r="A253" s="24" t="s">
        <v>87</v>
      </c>
      <c r="B253" s="65"/>
      <c r="C253" s="48">
        <f>+C252+1</f>
        <v>219</v>
      </c>
      <c r="D253" s="29" t="s">
        <v>1131</v>
      </c>
      <c r="E253" s="25">
        <v>180.48</v>
      </c>
      <c r="F253" s="26">
        <v>10</v>
      </c>
      <c r="G253" s="56">
        <f>+E253/F253</f>
        <v>18.048</v>
      </c>
      <c r="H253" s="25">
        <v>125.406</v>
      </c>
      <c r="I253" s="25">
        <v>1086.638</v>
      </c>
      <c r="J253" s="25">
        <v>362.442</v>
      </c>
      <c r="K253" s="25">
        <v>47.248</v>
      </c>
      <c r="L253" s="25">
        <v>-26.657</v>
      </c>
      <c r="M253" s="53">
        <f>+N253-L253</f>
        <v>-1.7940000000000005</v>
      </c>
      <c r="N253" s="25">
        <v>-28.451</v>
      </c>
      <c r="O253" s="27">
        <v>0</v>
      </c>
      <c r="P253" s="27">
        <v>0</v>
      </c>
    </row>
    <row r="254" spans="1:16" s="1" customFormat="1" ht="15.75" outlineLevel="2">
      <c r="A254" s="24" t="s">
        <v>87</v>
      </c>
      <c r="B254" s="65" t="s">
        <v>1028</v>
      </c>
      <c r="C254" s="48">
        <f>+C253+1</f>
        <v>220</v>
      </c>
      <c r="D254" s="29" t="s">
        <v>1029</v>
      </c>
      <c r="E254" s="25">
        <v>119.309</v>
      </c>
      <c r="F254" s="26">
        <v>10</v>
      </c>
      <c r="G254" s="56">
        <f>+E254/F254</f>
        <v>11.9309</v>
      </c>
      <c r="H254" s="25">
        <v>616.855</v>
      </c>
      <c r="I254" s="25">
        <v>1947.158</v>
      </c>
      <c r="J254" s="25">
        <v>2447.733</v>
      </c>
      <c r="K254" s="25">
        <v>109.445</v>
      </c>
      <c r="L254" s="25">
        <v>209.127</v>
      </c>
      <c r="M254" s="53">
        <f>+N254-L254</f>
        <v>-22.920000000000016</v>
      </c>
      <c r="N254" s="25">
        <v>186.207</v>
      </c>
      <c r="O254" s="27">
        <v>10</v>
      </c>
      <c r="P254" s="27">
        <v>0</v>
      </c>
    </row>
    <row r="255" spans="1:16" s="1" customFormat="1" ht="15.75" outlineLevel="2">
      <c r="A255" s="24" t="s">
        <v>87</v>
      </c>
      <c r="B255" s="65" t="s">
        <v>827</v>
      </c>
      <c r="C255" s="48">
        <f t="shared" si="30"/>
        <v>221</v>
      </c>
      <c r="D255" s="29" t="s">
        <v>828</v>
      </c>
      <c r="E255" s="25">
        <v>5</v>
      </c>
      <c r="F255" s="26">
        <v>10</v>
      </c>
      <c r="G255" s="56">
        <f t="shared" si="29"/>
        <v>0.5</v>
      </c>
      <c r="H255" s="25">
        <v>71.367</v>
      </c>
      <c r="I255" s="25">
        <v>566.772</v>
      </c>
      <c r="J255" s="25">
        <v>643.903</v>
      </c>
      <c r="K255" s="25">
        <v>27.648</v>
      </c>
      <c r="L255" s="25">
        <v>49.284</v>
      </c>
      <c r="M255" s="53">
        <f t="shared" si="31"/>
        <v>-17.971</v>
      </c>
      <c r="N255" s="25">
        <v>31.313</v>
      </c>
      <c r="O255" s="27">
        <v>25</v>
      </c>
      <c r="P255" s="27">
        <v>0</v>
      </c>
    </row>
    <row r="256" spans="1:16" s="1" customFormat="1" ht="15.75" outlineLevel="2">
      <c r="A256" s="24" t="s">
        <v>87</v>
      </c>
      <c r="B256" s="65" t="s">
        <v>825</v>
      </c>
      <c r="C256" s="48">
        <f t="shared" si="30"/>
        <v>222</v>
      </c>
      <c r="D256" s="29" t="s">
        <v>826</v>
      </c>
      <c r="E256" s="25">
        <v>42.5</v>
      </c>
      <c r="F256" s="26">
        <v>10</v>
      </c>
      <c r="G256" s="56">
        <f t="shared" si="29"/>
        <v>4.25</v>
      </c>
      <c r="H256" s="25">
        <v>-27.038</v>
      </c>
      <c r="I256" s="25">
        <v>305.882</v>
      </c>
      <c r="J256" s="25">
        <v>426.371</v>
      </c>
      <c r="K256" s="25">
        <v>17.839</v>
      </c>
      <c r="L256" s="25">
        <v>-10.495</v>
      </c>
      <c r="M256" s="53">
        <f t="shared" si="31"/>
        <v>-8.201000000000002</v>
      </c>
      <c r="N256" s="25">
        <v>-18.696</v>
      </c>
      <c r="O256" s="27">
        <v>0</v>
      </c>
      <c r="P256" s="27">
        <v>0</v>
      </c>
    </row>
    <row r="257" spans="1:16" s="1" customFormat="1" ht="15.75" outlineLevel="2">
      <c r="A257" s="24" t="s">
        <v>87</v>
      </c>
      <c r="B257" s="65" t="s">
        <v>1107</v>
      </c>
      <c r="C257" s="48">
        <f>+C256+1</f>
        <v>223</v>
      </c>
      <c r="D257" s="29" t="s">
        <v>1108</v>
      </c>
      <c r="E257" s="25">
        <v>126.011</v>
      </c>
      <c r="F257" s="26">
        <v>10</v>
      </c>
      <c r="G257" s="56">
        <f>+E257/F257</f>
        <v>12.601099999999999</v>
      </c>
      <c r="H257" s="25">
        <v>-78.992</v>
      </c>
      <c r="I257" s="25">
        <v>246.541</v>
      </c>
      <c r="J257" s="25">
        <v>357.634</v>
      </c>
      <c r="K257" s="25">
        <v>2.837</v>
      </c>
      <c r="L257" s="25">
        <v>5.639</v>
      </c>
      <c r="M257" s="53">
        <f>+N257-L257</f>
        <v>-1.8050000000000002</v>
      </c>
      <c r="N257" s="25">
        <v>3.834</v>
      </c>
      <c r="O257" s="27">
        <v>0</v>
      </c>
      <c r="P257" s="27">
        <v>0</v>
      </c>
    </row>
    <row r="258" spans="1:16" s="1" customFormat="1" ht="15.75" outlineLevel="2">
      <c r="A258" s="24" t="s">
        <v>87</v>
      </c>
      <c r="B258" s="65" t="s">
        <v>1109</v>
      </c>
      <c r="C258" s="48">
        <f>+C257+1</f>
        <v>224</v>
      </c>
      <c r="D258" s="29" t="s">
        <v>1110</v>
      </c>
      <c r="E258" s="25">
        <v>70</v>
      </c>
      <c r="F258" s="26">
        <v>10</v>
      </c>
      <c r="G258" s="56">
        <f>+E258/F258</f>
        <v>7</v>
      </c>
      <c r="H258" s="25">
        <v>280.887</v>
      </c>
      <c r="I258" s="25">
        <v>614.599</v>
      </c>
      <c r="J258" s="25">
        <v>499.741</v>
      </c>
      <c r="K258" s="25">
        <v>27.571</v>
      </c>
      <c r="L258" s="25">
        <v>5.944</v>
      </c>
      <c r="M258" s="53">
        <f>+N258-L258</f>
        <v>-4.989</v>
      </c>
      <c r="N258" s="25">
        <v>0.955</v>
      </c>
      <c r="O258" s="27">
        <v>0</v>
      </c>
      <c r="P258" s="27">
        <v>0</v>
      </c>
    </row>
    <row r="259" spans="1:16" s="1" customFormat="1" ht="15.75" outlineLevel="2">
      <c r="A259" s="24" t="s">
        <v>87</v>
      </c>
      <c r="B259" s="65" t="s">
        <v>1067</v>
      </c>
      <c r="C259" s="48">
        <f>+C258+1</f>
        <v>225</v>
      </c>
      <c r="D259" s="29" t="s">
        <v>1068</v>
      </c>
      <c r="E259" s="25">
        <v>28.776</v>
      </c>
      <c r="F259" s="26">
        <v>10</v>
      </c>
      <c r="G259" s="56">
        <f>+E259/F259</f>
        <v>2.8776</v>
      </c>
      <c r="H259" s="25">
        <v>120.862</v>
      </c>
      <c r="I259" s="25">
        <v>624.967</v>
      </c>
      <c r="J259" s="25">
        <v>499.477</v>
      </c>
      <c r="K259" s="25">
        <v>6.041</v>
      </c>
      <c r="L259" s="25">
        <v>42.291</v>
      </c>
      <c r="M259" s="53">
        <f>+N259-L259</f>
        <v>-18.040999999999997</v>
      </c>
      <c r="N259" s="25">
        <v>24.25</v>
      </c>
      <c r="O259" s="27">
        <v>30</v>
      </c>
      <c r="P259" s="27">
        <v>0</v>
      </c>
    </row>
    <row r="260" spans="1:16" s="1" customFormat="1" ht="15.75" outlineLevel="2">
      <c r="A260" s="24" t="s">
        <v>87</v>
      </c>
      <c r="B260" s="65"/>
      <c r="C260" s="48">
        <f>+C259+1</f>
        <v>226</v>
      </c>
      <c r="D260" s="29" t="s">
        <v>1233</v>
      </c>
      <c r="E260" s="25">
        <v>11.832</v>
      </c>
      <c r="F260" s="26">
        <v>10</v>
      </c>
      <c r="G260" s="56">
        <f>+E260/F260</f>
        <v>1.1832</v>
      </c>
      <c r="H260" s="25">
        <v>-4.206</v>
      </c>
      <c r="I260" s="25">
        <v>0.171</v>
      </c>
      <c r="J260" s="25">
        <v>0</v>
      </c>
      <c r="K260" s="25">
        <v>0</v>
      </c>
      <c r="L260" s="25">
        <v>-0.087</v>
      </c>
      <c r="M260" s="53">
        <f>+N260-L260</f>
        <v>0</v>
      </c>
      <c r="N260" s="25">
        <v>-0.087</v>
      </c>
      <c r="O260" s="27">
        <v>0</v>
      </c>
      <c r="P260" s="27">
        <v>0</v>
      </c>
    </row>
    <row r="261" spans="1:16" s="1" customFormat="1" ht="15.75" outlineLevel="2">
      <c r="A261" s="24" t="s">
        <v>87</v>
      </c>
      <c r="B261" s="65" t="s">
        <v>831</v>
      </c>
      <c r="C261" s="48">
        <f>+C260+1</f>
        <v>227</v>
      </c>
      <c r="D261" s="29" t="s">
        <v>832</v>
      </c>
      <c r="E261" s="25">
        <v>131.748</v>
      </c>
      <c r="F261" s="26">
        <v>10</v>
      </c>
      <c r="G261" s="56">
        <f aca="true" t="shared" si="32" ref="G261:G305">+E261/F261</f>
        <v>13.1748</v>
      </c>
      <c r="H261" s="25">
        <v>-38.144</v>
      </c>
      <c r="I261" s="25">
        <v>240.778</v>
      </c>
      <c r="J261" s="25">
        <v>361.879</v>
      </c>
      <c r="K261" s="25">
        <v>9.945</v>
      </c>
      <c r="L261" s="25">
        <v>-9.026</v>
      </c>
      <c r="M261" s="53">
        <f t="shared" si="31"/>
        <v>-11.777000000000001</v>
      </c>
      <c r="N261" s="25">
        <v>-20.803</v>
      </c>
      <c r="O261" s="27">
        <v>0</v>
      </c>
      <c r="P261" s="27">
        <v>0</v>
      </c>
    </row>
    <row r="262" spans="1:16" s="1" customFormat="1" ht="15.75" outlineLevel="2">
      <c r="A262" s="24" t="s">
        <v>87</v>
      </c>
      <c r="B262" s="65" t="s">
        <v>829</v>
      </c>
      <c r="C262" s="48">
        <f t="shared" si="30"/>
        <v>228</v>
      </c>
      <c r="D262" s="29" t="s">
        <v>830</v>
      </c>
      <c r="E262" s="25">
        <v>107</v>
      </c>
      <c r="F262" s="26">
        <v>10</v>
      </c>
      <c r="G262" s="56">
        <f>+E262/F262</f>
        <v>10.7</v>
      </c>
      <c r="H262" s="25">
        <v>79.511</v>
      </c>
      <c r="I262" s="25">
        <v>451.186</v>
      </c>
      <c r="J262" s="25">
        <v>324.193</v>
      </c>
      <c r="K262" s="25">
        <v>12.135</v>
      </c>
      <c r="L262" s="25">
        <v>-23.602</v>
      </c>
      <c r="M262" s="53">
        <f>+N262-L262</f>
        <v>1.4800000000000004</v>
      </c>
      <c r="N262" s="25">
        <v>-22.122</v>
      </c>
      <c r="O262" s="27">
        <v>0</v>
      </c>
      <c r="P262" s="27">
        <v>0</v>
      </c>
    </row>
    <row r="263" spans="1:16" s="1" customFormat="1" ht="15.75" outlineLevel="2">
      <c r="A263" s="24" t="s">
        <v>87</v>
      </c>
      <c r="B263" s="65" t="s">
        <v>889</v>
      </c>
      <c r="C263" s="48">
        <f t="shared" si="30"/>
        <v>229</v>
      </c>
      <c r="D263" s="29" t="s">
        <v>890</v>
      </c>
      <c r="E263" s="25">
        <v>88</v>
      </c>
      <c r="F263" s="26">
        <v>10</v>
      </c>
      <c r="G263" s="56">
        <f>+E263/F263</f>
        <v>8.8</v>
      </c>
      <c r="H263" s="25">
        <v>80.111</v>
      </c>
      <c r="I263" s="25">
        <v>567.135</v>
      </c>
      <c r="J263" s="25">
        <v>490.528</v>
      </c>
      <c r="K263" s="25">
        <v>18.838</v>
      </c>
      <c r="L263" s="25">
        <v>-15.256</v>
      </c>
      <c r="M263" s="53">
        <f>+N263-L263</f>
        <v>14.42</v>
      </c>
      <c r="N263" s="25">
        <v>-0.836</v>
      </c>
      <c r="O263" s="27">
        <v>0</v>
      </c>
      <c r="P263" s="27">
        <v>0</v>
      </c>
    </row>
    <row r="264" spans="1:16" s="1" customFormat="1" ht="15.75" outlineLevel="2">
      <c r="A264" s="24" t="s">
        <v>87</v>
      </c>
      <c r="B264" s="65"/>
      <c r="C264" s="48">
        <f t="shared" si="30"/>
        <v>230</v>
      </c>
      <c r="D264" s="29" t="s">
        <v>1000</v>
      </c>
      <c r="E264" s="25">
        <v>394.875</v>
      </c>
      <c r="F264" s="26">
        <v>10</v>
      </c>
      <c r="G264" s="56">
        <f>+E264/F264</f>
        <v>39.4875</v>
      </c>
      <c r="H264" s="25">
        <v>-496.935</v>
      </c>
      <c r="I264" s="25">
        <v>1300.723</v>
      </c>
      <c r="J264" s="25">
        <v>1757.115</v>
      </c>
      <c r="K264" s="25">
        <v>96.745</v>
      </c>
      <c r="L264" s="25">
        <v>-113.647</v>
      </c>
      <c r="M264" s="53">
        <f>+N264-L264</f>
        <v>-25.409000000000006</v>
      </c>
      <c r="N264" s="25">
        <v>-139.056</v>
      </c>
      <c r="O264" s="27">
        <v>0</v>
      </c>
      <c r="P264" s="27">
        <v>0</v>
      </c>
    </row>
    <row r="265" spans="1:16" s="1" customFormat="1" ht="15.75" outlineLevel="2">
      <c r="A265" s="24" t="s">
        <v>87</v>
      </c>
      <c r="B265" s="65" t="s">
        <v>713</v>
      </c>
      <c r="C265" s="48">
        <f t="shared" si="30"/>
        <v>231</v>
      </c>
      <c r="D265" s="29" t="s">
        <v>714</v>
      </c>
      <c r="E265" s="25">
        <v>216.05</v>
      </c>
      <c r="F265" s="26">
        <v>10</v>
      </c>
      <c r="G265" s="56">
        <f t="shared" si="32"/>
        <v>21.605</v>
      </c>
      <c r="H265" s="25">
        <v>-98.201</v>
      </c>
      <c r="I265" s="25">
        <v>565.227</v>
      </c>
      <c r="J265" s="25">
        <v>466.484</v>
      </c>
      <c r="K265" s="25">
        <v>51.827</v>
      </c>
      <c r="L265" s="25">
        <v>-145.576</v>
      </c>
      <c r="M265" s="53">
        <f t="shared" si="31"/>
        <v>-2.223000000000013</v>
      </c>
      <c r="N265" s="25">
        <v>-147.799</v>
      </c>
      <c r="O265" s="27">
        <v>0</v>
      </c>
      <c r="P265" s="27">
        <v>0</v>
      </c>
    </row>
    <row r="266" spans="1:16" s="1" customFormat="1" ht="15.75" outlineLevel="2">
      <c r="A266" s="24" t="s">
        <v>87</v>
      </c>
      <c r="B266" s="65" t="s">
        <v>833</v>
      </c>
      <c r="C266" s="48">
        <f t="shared" si="30"/>
        <v>232</v>
      </c>
      <c r="D266" s="29" t="s">
        <v>834</v>
      </c>
      <c r="E266" s="25">
        <v>121.237</v>
      </c>
      <c r="F266" s="26">
        <v>10</v>
      </c>
      <c r="G266" s="56">
        <f t="shared" si="32"/>
        <v>12.1237</v>
      </c>
      <c r="H266" s="25">
        <v>31.265</v>
      </c>
      <c r="I266" s="25">
        <v>285.681</v>
      </c>
      <c r="J266" s="25">
        <v>12.414</v>
      </c>
      <c r="K266" s="25">
        <v>3.035</v>
      </c>
      <c r="L266" s="25">
        <v>-40.843</v>
      </c>
      <c r="M266" s="53">
        <f t="shared" si="31"/>
        <v>-0.06199999999999761</v>
      </c>
      <c r="N266" s="25">
        <v>-40.905</v>
      </c>
      <c r="O266" s="27">
        <v>0</v>
      </c>
      <c r="P266" s="27">
        <v>0</v>
      </c>
    </row>
    <row r="267" spans="1:16" s="1" customFormat="1" ht="15.75" outlineLevel="2">
      <c r="A267" s="24" t="s">
        <v>87</v>
      </c>
      <c r="B267" s="65" t="s">
        <v>835</v>
      </c>
      <c r="C267" s="48">
        <f t="shared" si="30"/>
        <v>233</v>
      </c>
      <c r="D267" s="29" t="s">
        <v>836</v>
      </c>
      <c r="E267" s="25">
        <v>84</v>
      </c>
      <c r="F267" s="26">
        <v>10</v>
      </c>
      <c r="G267" s="56">
        <f t="shared" si="32"/>
        <v>8.4</v>
      </c>
      <c r="H267" s="25">
        <v>141.425</v>
      </c>
      <c r="I267" s="25">
        <v>280.792</v>
      </c>
      <c r="J267" s="25">
        <v>791.868</v>
      </c>
      <c r="K267" s="25">
        <v>13.196</v>
      </c>
      <c r="L267" s="25">
        <v>17.888</v>
      </c>
      <c r="M267" s="53">
        <f t="shared" si="31"/>
        <v>-8.150000000000002</v>
      </c>
      <c r="N267" s="25">
        <v>9.738</v>
      </c>
      <c r="O267" s="27">
        <v>11</v>
      </c>
      <c r="P267" s="27">
        <v>0</v>
      </c>
    </row>
    <row r="268" spans="1:16" s="1" customFormat="1" ht="15.75" outlineLevel="2">
      <c r="A268" s="24" t="s">
        <v>87</v>
      </c>
      <c r="B268" s="65"/>
      <c r="C268" s="48">
        <f t="shared" si="30"/>
        <v>234</v>
      </c>
      <c r="D268" s="29" t="s">
        <v>1001</v>
      </c>
      <c r="E268" s="25">
        <v>92</v>
      </c>
      <c r="F268" s="26">
        <v>10</v>
      </c>
      <c r="G268" s="56">
        <f>+E268/F268</f>
        <v>9.2</v>
      </c>
      <c r="H268" s="25">
        <v>92.368</v>
      </c>
      <c r="I268" s="25">
        <v>332.756</v>
      </c>
      <c r="J268" s="25">
        <v>120.538</v>
      </c>
      <c r="K268" s="25">
        <v>9.838</v>
      </c>
      <c r="L268" s="25">
        <v>8.165</v>
      </c>
      <c r="M268" s="53">
        <f>+N268-L268</f>
        <v>0</v>
      </c>
      <c r="N268" s="25">
        <v>8.165</v>
      </c>
      <c r="O268" s="27">
        <v>2.5</v>
      </c>
      <c r="P268" s="27">
        <v>0</v>
      </c>
    </row>
    <row r="269" spans="1:16" s="1" customFormat="1" ht="15.75" outlineLevel="2">
      <c r="A269" s="24" t="s">
        <v>87</v>
      </c>
      <c r="B269" s="65" t="s">
        <v>1111</v>
      </c>
      <c r="C269" s="48">
        <f>+C268+1</f>
        <v>235</v>
      </c>
      <c r="D269" s="29" t="s">
        <v>1112</v>
      </c>
      <c r="E269" s="25">
        <v>100</v>
      </c>
      <c r="F269" s="26">
        <v>10</v>
      </c>
      <c r="G269" s="56">
        <f>+E269/F269</f>
        <v>10</v>
      </c>
      <c r="H269" s="25">
        <v>55.256</v>
      </c>
      <c r="I269" s="25">
        <v>120.266</v>
      </c>
      <c r="J269" s="25">
        <v>245.704</v>
      </c>
      <c r="K269" s="25">
        <v>0.246</v>
      </c>
      <c r="L269" s="25">
        <v>9.685</v>
      </c>
      <c r="M269" s="53">
        <f>+N269-L269</f>
        <v>-1.9350000000000005</v>
      </c>
      <c r="N269" s="25">
        <v>7.75</v>
      </c>
      <c r="O269" s="27">
        <v>0</v>
      </c>
      <c r="P269" s="27">
        <v>0</v>
      </c>
    </row>
    <row r="270" spans="1:16" s="1" customFormat="1" ht="15.75" outlineLevel="2">
      <c r="A270" s="24" t="s">
        <v>87</v>
      </c>
      <c r="B270" s="65" t="s">
        <v>1113</v>
      </c>
      <c r="C270" s="48">
        <f>+C269+1</f>
        <v>236</v>
      </c>
      <c r="D270" s="29" t="s">
        <v>1114</v>
      </c>
      <c r="E270" s="25">
        <v>120.15</v>
      </c>
      <c r="F270" s="26">
        <v>10</v>
      </c>
      <c r="G270" s="56">
        <f>+E270/F270</f>
        <v>12.015</v>
      </c>
      <c r="H270" s="25">
        <v>290.646</v>
      </c>
      <c r="I270" s="25">
        <v>482.662</v>
      </c>
      <c r="J270" s="25">
        <v>578.015</v>
      </c>
      <c r="K270" s="25">
        <v>8.828</v>
      </c>
      <c r="L270" s="25">
        <v>40.639</v>
      </c>
      <c r="M270" s="53">
        <f>+N270-L270</f>
        <v>-21.703000000000003</v>
      </c>
      <c r="N270" s="25">
        <v>18.936</v>
      </c>
      <c r="O270" s="27">
        <v>0</v>
      </c>
      <c r="P270" s="27">
        <v>0</v>
      </c>
    </row>
    <row r="271" spans="1:16" s="1" customFormat="1" ht="15.75" outlineLevel="2">
      <c r="A271" s="24" t="s">
        <v>87</v>
      </c>
      <c r="B271" s="65" t="s">
        <v>839</v>
      </c>
      <c r="C271" s="48">
        <f>+C270+1</f>
        <v>237</v>
      </c>
      <c r="D271" s="29" t="s">
        <v>840</v>
      </c>
      <c r="E271" s="25">
        <v>187</v>
      </c>
      <c r="F271" s="26">
        <v>10</v>
      </c>
      <c r="G271" s="56">
        <f t="shared" si="32"/>
        <v>18.7</v>
      </c>
      <c r="H271" s="25">
        <v>592.377</v>
      </c>
      <c r="I271" s="25">
        <v>1129.5</v>
      </c>
      <c r="J271" s="25">
        <v>1377.107</v>
      </c>
      <c r="K271" s="25">
        <v>46.649</v>
      </c>
      <c r="L271" s="25">
        <v>47.786</v>
      </c>
      <c r="M271" s="53">
        <f t="shared" si="31"/>
        <v>-16.1</v>
      </c>
      <c r="N271" s="25">
        <v>31.686</v>
      </c>
      <c r="O271" s="27">
        <v>11</v>
      </c>
      <c r="P271" s="27">
        <v>0</v>
      </c>
    </row>
    <row r="272" spans="1:16" s="1" customFormat="1" ht="15.75" outlineLevel="2">
      <c r="A272" s="24" t="s">
        <v>87</v>
      </c>
      <c r="B272" s="65" t="s">
        <v>841</v>
      </c>
      <c r="C272" s="48">
        <f t="shared" si="30"/>
        <v>238</v>
      </c>
      <c r="D272" s="29" t="s">
        <v>842</v>
      </c>
      <c r="E272" s="25">
        <v>180</v>
      </c>
      <c r="F272" s="26">
        <v>10</v>
      </c>
      <c r="G272" s="56">
        <f t="shared" si="32"/>
        <v>18</v>
      </c>
      <c r="H272" s="25">
        <v>-88.509</v>
      </c>
      <c r="I272" s="25">
        <v>166.616</v>
      </c>
      <c r="J272" s="25">
        <v>221.959</v>
      </c>
      <c r="K272" s="25">
        <v>15.227</v>
      </c>
      <c r="L272" s="25">
        <v>-50.964</v>
      </c>
      <c r="M272" s="53">
        <f t="shared" si="31"/>
        <v>14.434999999999995</v>
      </c>
      <c r="N272" s="25">
        <v>-36.529</v>
      </c>
      <c r="O272" s="27">
        <v>0</v>
      </c>
      <c r="P272" s="27">
        <v>0</v>
      </c>
    </row>
    <row r="273" spans="1:16" s="1" customFormat="1" ht="15.75" outlineLevel="2">
      <c r="A273" s="24" t="s">
        <v>87</v>
      </c>
      <c r="B273" s="65" t="s">
        <v>843</v>
      </c>
      <c r="C273" s="48">
        <f t="shared" si="30"/>
        <v>239</v>
      </c>
      <c r="D273" s="29" t="s">
        <v>844</v>
      </c>
      <c r="E273" s="25">
        <v>20</v>
      </c>
      <c r="F273" s="26">
        <v>10</v>
      </c>
      <c r="G273" s="56">
        <f t="shared" si="32"/>
        <v>2</v>
      </c>
      <c r="H273" s="25">
        <v>-12.511</v>
      </c>
      <c r="I273" s="25">
        <v>291.271</v>
      </c>
      <c r="J273" s="25">
        <v>215.581</v>
      </c>
      <c r="K273" s="25">
        <v>0.407</v>
      </c>
      <c r="L273" s="25">
        <v>0.9</v>
      </c>
      <c r="M273" s="53">
        <f t="shared" si="31"/>
        <v>-1.282</v>
      </c>
      <c r="N273" s="25">
        <v>-0.382</v>
      </c>
      <c r="O273" s="27">
        <v>0</v>
      </c>
      <c r="P273" s="27">
        <v>0</v>
      </c>
    </row>
    <row r="274" spans="1:16" s="1" customFormat="1" ht="15.75" outlineLevel="2">
      <c r="A274" s="24" t="s">
        <v>87</v>
      </c>
      <c r="B274" s="65" t="s">
        <v>837</v>
      </c>
      <c r="C274" s="48">
        <f t="shared" si="30"/>
        <v>240</v>
      </c>
      <c r="D274" s="29" t="s">
        <v>838</v>
      </c>
      <c r="E274" s="25">
        <v>147</v>
      </c>
      <c r="F274" s="26">
        <v>10</v>
      </c>
      <c r="G274" s="56">
        <f t="shared" si="32"/>
        <v>14.7</v>
      </c>
      <c r="H274" s="25">
        <v>211.001</v>
      </c>
      <c r="I274" s="25">
        <v>969.403</v>
      </c>
      <c r="J274" s="25">
        <v>845.097</v>
      </c>
      <c r="K274" s="25">
        <v>13.719</v>
      </c>
      <c r="L274" s="25">
        <v>59.203</v>
      </c>
      <c r="M274" s="53">
        <f t="shared" si="31"/>
        <v>-22.378</v>
      </c>
      <c r="N274" s="25">
        <v>36.825</v>
      </c>
      <c r="O274" s="27">
        <v>7.5</v>
      </c>
      <c r="P274" s="27">
        <v>0</v>
      </c>
    </row>
    <row r="275" spans="1:16" s="1" customFormat="1" ht="15.75" outlineLevel="2">
      <c r="A275" s="24" t="s">
        <v>87</v>
      </c>
      <c r="B275" s="65" t="s">
        <v>845</v>
      </c>
      <c r="C275" s="48">
        <f t="shared" si="30"/>
        <v>241</v>
      </c>
      <c r="D275" s="29" t="s">
        <v>846</v>
      </c>
      <c r="E275" s="25">
        <v>24</v>
      </c>
      <c r="F275" s="26">
        <v>10</v>
      </c>
      <c r="G275" s="56">
        <f t="shared" si="32"/>
        <v>2.4</v>
      </c>
      <c r="H275" s="25">
        <v>57.71</v>
      </c>
      <c r="I275" s="25">
        <v>1103.443</v>
      </c>
      <c r="J275" s="25">
        <v>1051.701</v>
      </c>
      <c r="K275" s="25">
        <v>65.07</v>
      </c>
      <c r="L275" s="25">
        <v>9.834</v>
      </c>
      <c r="M275" s="53">
        <f t="shared" si="31"/>
        <v>-6.826</v>
      </c>
      <c r="N275" s="25">
        <v>3.008</v>
      </c>
      <c r="O275" s="27">
        <v>10</v>
      </c>
      <c r="P275" s="27">
        <v>0</v>
      </c>
    </row>
    <row r="276" spans="1:16" s="1" customFormat="1" ht="15.75" outlineLevel="2">
      <c r="A276" s="24" t="s">
        <v>87</v>
      </c>
      <c r="B276" s="65" t="s">
        <v>847</v>
      </c>
      <c r="C276" s="48">
        <f t="shared" si="30"/>
        <v>242</v>
      </c>
      <c r="D276" s="29" t="s">
        <v>848</v>
      </c>
      <c r="E276" s="25">
        <v>108.04</v>
      </c>
      <c r="F276" s="26">
        <v>10</v>
      </c>
      <c r="G276" s="56">
        <f t="shared" si="32"/>
        <v>10.804</v>
      </c>
      <c r="H276" s="25">
        <v>0.801</v>
      </c>
      <c r="I276" s="25">
        <v>257.412</v>
      </c>
      <c r="J276" s="25">
        <v>562.293</v>
      </c>
      <c r="K276" s="25">
        <v>9.922</v>
      </c>
      <c r="L276" s="25">
        <v>5.151</v>
      </c>
      <c r="M276" s="53">
        <f t="shared" si="31"/>
        <v>-9.434999999999999</v>
      </c>
      <c r="N276" s="25">
        <v>-4.284</v>
      </c>
      <c r="O276" s="27">
        <v>0</v>
      </c>
      <c r="P276" s="27">
        <v>0</v>
      </c>
    </row>
    <row r="277" spans="1:16" s="1" customFormat="1" ht="15.75" outlineLevel="2">
      <c r="A277" s="24" t="s">
        <v>87</v>
      </c>
      <c r="B277" s="65" t="s">
        <v>849</v>
      </c>
      <c r="C277" s="48">
        <f t="shared" si="30"/>
        <v>243</v>
      </c>
      <c r="D277" s="29" t="s">
        <v>850</v>
      </c>
      <c r="E277" s="25">
        <v>61.63</v>
      </c>
      <c r="F277" s="26">
        <v>10</v>
      </c>
      <c r="G277" s="56">
        <f t="shared" si="32"/>
        <v>6.163</v>
      </c>
      <c r="H277" s="25">
        <v>128.223</v>
      </c>
      <c r="I277" s="25">
        <v>710.422</v>
      </c>
      <c r="J277" s="25">
        <v>757.91</v>
      </c>
      <c r="K277" s="25">
        <v>26.305</v>
      </c>
      <c r="L277" s="25">
        <v>30.382</v>
      </c>
      <c r="M277" s="53">
        <f t="shared" si="31"/>
        <v>-10.338000000000001</v>
      </c>
      <c r="N277" s="25">
        <v>20.044</v>
      </c>
      <c r="O277" s="27">
        <v>15</v>
      </c>
      <c r="P277" s="27">
        <v>0</v>
      </c>
    </row>
    <row r="278" spans="1:16" s="1" customFormat="1" ht="15.75" outlineLevel="2">
      <c r="A278" s="24" t="s">
        <v>87</v>
      </c>
      <c r="B278" s="65"/>
      <c r="C278" s="48">
        <f>+C277+1</f>
        <v>244</v>
      </c>
      <c r="D278" s="29" t="s">
        <v>1161</v>
      </c>
      <c r="E278" s="25">
        <v>120</v>
      </c>
      <c r="F278" s="26">
        <v>10</v>
      </c>
      <c r="G278" s="56">
        <f>+E278/F278</f>
        <v>12</v>
      </c>
      <c r="H278" s="25">
        <v>-130.418</v>
      </c>
      <c r="I278" s="25">
        <v>34.399</v>
      </c>
      <c r="J278" s="25">
        <v>1.26</v>
      </c>
      <c r="K278" s="25">
        <v>0</v>
      </c>
      <c r="L278" s="25">
        <v>-4.16</v>
      </c>
      <c r="M278" s="53">
        <f>+N278-L278</f>
        <v>-0.006000000000000227</v>
      </c>
      <c r="N278" s="25">
        <v>-4.166</v>
      </c>
      <c r="O278" s="27">
        <v>0</v>
      </c>
      <c r="P278" s="27">
        <v>0</v>
      </c>
    </row>
    <row r="279" spans="1:16" s="1" customFormat="1" ht="15.75" outlineLevel="2">
      <c r="A279" s="24" t="s">
        <v>87</v>
      </c>
      <c r="B279" s="65" t="s">
        <v>851</v>
      </c>
      <c r="C279" s="48">
        <f>+C278+1</f>
        <v>245</v>
      </c>
      <c r="D279" s="29" t="s">
        <v>852</v>
      </c>
      <c r="E279" s="25">
        <v>152.17</v>
      </c>
      <c r="F279" s="26">
        <v>10</v>
      </c>
      <c r="G279" s="56">
        <f t="shared" si="32"/>
        <v>15.216999999999999</v>
      </c>
      <c r="H279" s="25">
        <v>202.028</v>
      </c>
      <c r="I279" s="25">
        <v>476.072</v>
      </c>
      <c r="J279" s="25">
        <v>805.274</v>
      </c>
      <c r="K279" s="25">
        <v>35.351</v>
      </c>
      <c r="L279" s="25">
        <v>15.873</v>
      </c>
      <c r="M279" s="53">
        <f t="shared" si="31"/>
        <v>-0.8379999999999992</v>
      </c>
      <c r="N279" s="25">
        <v>15.035</v>
      </c>
      <c r="O279" s="27">
        <v>5</v>
      </c>
      <c r="P279" s="27">
        <v>5</v>
      </c>
    </row>
    <row r="280" spans="1:16" s="1" customFormat="1" ht="15.75" outlineLevel="2">
      <c r="A280" s="24" t="s">
        <v>87</v>
      </c>
      <c r="B280" s="65" t="s">
        <v>853</v>
      </c>
      <c r="C280" s="48">
        <f t="shared" si="30"/>
        <v>246</v>
      </c>
      <c r="D280" s="29" t="s">
        <v>854</v>
      </c>
      <c r="E280" s="25">
        <v>70.38</v>
      </c>
      <c r="F280" s="26">
        <v>10</v>
      </c>
      <c r="G280" s="56">
        <f t="shared" si="32"/>
        <v>7.037999999999999</v>
      </c>
      <c r="H280" s="25">
        <v>-20.687</v>
      </c>
      <c r="I280" s="25">
        <v>223.63</v>
      </c>
      <c r="J280" s="25">
        <v>382.588</v>
      </c>
      <c r="K280" s="25">
        <v>14.283</v>
      </c>
      <c r="L280" s="25">
        <v>23.476</v>
      </c>
      <c r="M280" s="53">
        <f t="shared" si="31"/>
        <v>-1.9190000000000005</v>
      </c>
      <c r="N280" s="25">
        <v>21.557</v>
      </c>
      <c r="O280" s="27">
        <v>0</v>
      </c>
      <c r="P280" s="27">
        <v>0</v>
      </c>
    </row>
    <row r="281" spans="1:16" s="1" customFormat="1" ht="15.75" outlineLevel="2">
      <c r="A281" s="24" t="s">
        <v>87</v>
      </c>
      <c r="B281" s="65" t="s">
        <v>1057</v>
      </c>
      <c r="C281" s="48">
        <f t="shared" si="30"/>
        <v>247</v>
      </c>
      <c r="D281" s="29" t="s">
        <v>1058</v>
      </c>
      <c r="E281" s="25">
        <v>47.586</v>
      </c>
      <c r="F281" s="26">
        <v>10</v>
      </c>
      <c r="G281" s="56">
        <f>+E281/F281</f>
        <v>4.7585999999999995</v>
      </c>
      <c r="H281" s="25">
        <v>-86.874</v>
      </c>
      <c r="I281" s="25">
        <v>204.172</v>
      </c>
      <c r="J281" s="25">
        <v>90.768</v>
      </c>
      <c r="K281" s="25">
        <v>12.379</v>
      </c>
      <c r="L281" s="25">
        <v>-6.523</v>
      </c>
      <c r="M281" s="53">
        <f>+N281-L281</f>
        <v>-0.4560000000000004</v>
      </c>
      <c r="N281" s="25">
        <v>-6.979</v>
      </c>
      <c r="O281" s="27">
        <v>0</v>
      </c>
      <c r="P281" s="27">
        <v>0</v>
      </c>
    </row>
    <row r="282" spans="1:16" s="1" customFormat="1" ht="15.75" outlineLevel="2">
      <c r="A282" s="24" t="s">
        <v>87</v>
      </c>
      <c r="B282" s="65" t="s">
        <v>1069</v>
      </c>
      <c r="C282" s="48">
        <f aca="true" t="shared" si="33" ref="C282:C306">+C281+1</f>
        <v>248</v>
      </c>
      <c r="D282" s="29" t="s">
        <v>1070</v>
      </c>
      <c r="E282" s="25">
        <v>102.92</v>
      </c>
      <c r="F282" s="26">
        <v>10</v>
      </c>
      <c r="G282" s="56">
        <f>+E282/F282</f>
        <v>10.292</v>
      </c>
      <c r="H282" s="25">
        <v>308.878</v>
      </c>
      <c r="I282" s="25">
        <v>715.169</v>
      </c>
      <c r="J282" s="25">
        <v>672.416</v>
      </c>
      <c r="K282" s="25">
        <v>20.68</v>
      </c>
      <c r="L282" s="25">
        <v>55.532</v>
      </c>
      <c r="M282" s="53">
        <f>+N282-L282</f>
        <v>-8.759999999999998</v>
      </c>
      <c r="N282" s="25">
        <v>46.772</v>
      </c>
      <c r="O282" s="27">
        <v>12.5</v>
      </c>
      <c r="P282" s="27">
        <v>0</v>
      </c>
    </row>
    <row r="283" spans="1:16" s="1" customFormat="1" ht="15.75" outlineLevel="2">
      <c r="A283" s="24" t="s">
        <v>87</v>
      </c>
      <c r="B283" s="65" t="s">
        <v>1033</v>
      </c>
      <c r="C283" s="48">
        <f t="shared" si="33"/>
        <v>249</v>
      </c>
      <c r="D283" s="29" t="s">
        <v>1032</v>
      </c>
      <c r="E283" s="25">
        <v>114.927</v>
      </c>
      <c r="F283" s="26">
        <v>10</v>
      </c>
      <c r="G283" s="56">
        <f>+E283/F283</f>
        <v>11.492700000000001</v>
      </c>
      <c r="H283" s="25">
        <v>-111.144</v>
      </c>
      <c r="I283" s="25">
        <v>359.101</v>
      </c>
      <c r="J283" s="25">
        <v>714.396</v>
      </c>
      <c r="K283" s="25">
        <v>11.269</v>
      </c>
      <c r="L283" s="25">
        <v>-2.945</v>
      </c>
      <c r="M283" s="53">
        <f>+N283-L283</f>
        <v>-3.887</v>
      </c>
      <c r="N283" s="25">
        <v>-6.832</v>
      </c>
      <c r="O283" s="27">
        <v>0</v>
      </c>
      <c r="P283" s="27">
        <v>0</v>
      </c>
    </row>
    <row r="284" spans="1:16" s="1" customFormat="1" ht="15.75" outlineLevel="2">
      <c r="A284" s="24" t="s">
        <v>87</v>
      </c>
      <c r="B284" s="65" t="s">
        <v>855</v>
      </c>
      <c r="C284" s="48">
        <f t="shared" si="33"/>
        <v>250</v>
      </c>
      <c r="D284" s="29" t="s">
        <v>856</v>
      </c>
      <c r="E284" s="25">
        <v>98</v>
      </c>
      <c r="F284" s="26">
        <v>10</v>
      </c>
      <c r="G284" s="56">
        <f t="shared" si="32"/>
        <v>9.8</v>
      </c>
      <c r="H284" s="25">
        <v>-8.982</v>
      </c>
      <c r="I284" s="25">
        <v>391.187</v>
      </c>
      <c r="J284" s="25">
        <v>479.658</v>
      </c>
      <c r="K284" s="25">
        <v>10.239</v>
      </c>
      <c r="L284" s="25">
        <v>1.138</v>
      </c>
      <c r="M284" s="53">
        <f t="shared" si="31"/>
        <v>-3.322</v>
      </c>
      <c r="N284" s="25">
        <v>-2.184</v>
      </c>
      <c r="O284" s="27">
        <v>0</v>
      </c>
      <c r="P284" s="27">
        <v>0</v>
      </c>
    </row>
    <row r="285" spans="1:16" s="1" customFormat="1" ht="15.75" outlineLevel="2">
      <c r="A285" s="24" t="s">
        <v>87</v>
      </c>
      <c r="B285" s="65" t="s">
        <v>727</v>
      </c>
      <c r="C285" s="48">
        <f t="shared" si="33"/>
        <v>251</v>
      </c>
      <c r="D285" s="29" t="s">
        <v>728</v>
      </c>
      <c r="E285" s="25">
        <v>72.6</v>
      </c>
      <c r="F285" s="26">
        <v>10</v>
      </c>
      <c r="G285" s="56">
        <f t="shared" si="32"/>
        <v>7.26</v>
      </c>
      <c r="H285" s="25">
        <v>-9.636</v>
      </c>
      <c r="I285" s="25">
        <v>172.18</v>
      </c>
      <c r="J285" s="25">
        <v>227.108</v>
      </c>
      <c r="K285" s="25">
        <v>10.377</v>
      </c>
      <c r="L285" s="25">
        <v>0.944</v>
      </c>
      <c r="M285" s="53">
        <f t="shared" si="31"/>
        <v>-1.136</v>
      </c>
      <c r="N285" s="25">
        <v>-0.192</v>
      </c>
      <c r="O285" s="27">
        <v>0</v>
      </c>
      <c r="P285" s="27">
        <v>0</v>
      </c>
    </row>
    <row r="286" spans="1:16" s="1" customFormat="1" ht="15.75" outlineLevel="2">
      <c r="A286" s="24" t="s">
        <v>87</v>
      </c>
      <c r="B286" s="65" t="s">
        <v>1034</v>
      </c>
      <c r="C286" s="48">
        <f t="shared" si="33"/>
        <v>252</v>
      </c>
      <c r="D286" s="29" t="s">
        <v>1035</v>
      </c>
      <c r="E286" s="25">
        <v>189.129</v>
      </c>
      <c r="F286" s="26">
        <v>10</v>
      </c>
      <c r="G286" s="56">
        <f>+E286/F286</f>
        <v>18.9129</v>
      </c>
      <c r="H286" s="25">
        <v>623.097</v>
      </c>
      <c r="I286" s="25">
        <v>1710.215</v>
      </c>
      <c r="J286" s="25">
        <v>1355.541</v>
      </c>
      <c r="K286" s="25">
        <v>34.094</v>
      </c>
      <c r="L286" s="25">
        <v>68.04</v>
      </c>
      <c r="M286" s="53">
        <f>+N286-L286</f>
        <v>1.6599999999999966</v>
      </c>
      <c r="N286" s="25">
        <v>69.7</v>
      </c>
      <c r="O286" s="27">
        <v>7.5</v>
      </c>
      <c r="P286" s="27">
        <v>0</v>
      </c>
    </row>
    <row r="287" spans="1:16" s="1" customFormat="1" ht="15.75" outlineLevel="2">
      <c r="A287" s="24" t="s">
        <v>87</v>
      </c>
      <c r="B287" s="65" t="s">
        <v>729</v>
      </c>
      <c r="C287" s="48">
        <f t="shared" si="33"/>
        <v>253</v>
      </c>
      <c r="D287" s="29" t="s">
        <v>730</v>
      </c>
      <c r="E287" s="25">
        <v>74</v>
      </c>
      <c r="F287" s="26">
        <v>10</v>
      </c>
      <c r="G287" s="56">
        <f>+E287/F287</f>
        <v>7.4</v>
      </c>
      <c r="H287" s="25">
        <v>-372.056</v>
      </c>
      <c r="I287" s="25">
        <v>178.428</v>
      </c>
      <c r="J287" s="25">
        <v>11.471</v>
      </c>
      <c r="K287" s="25">
        <v>13.008</v>
      </c>
      <c r="L287" s="25">
        <v>49.295</v>
      </c>
      <c r="M287" s="53">
        <f>+N287-L287</f>
        <v>-0.05700000000000216</v>
      </c>
      <c r="N287" s="25">
        <v>49.238</v>
      </c>
      <c r="O287" s="27">
        <v>0</v>
      </c>
      <c r="P287" s="27">
        <v>0</v>
      </c>
    </row>
    <row r="288" spans="1:16" s="1" customFormat="1" ht="15.75" outlineLevel="2">
      <c r="A288" s="24" t="s">
        <v>87</v>
      </c>
      <c r="B288" s="65" t="s">
        <v>857</v>
      </c>
      <c r="C288" s="48">
        <f t="shared" si="33"/>
        <v>254</v>
      </c>
      <c r="D288" s="29" t="s">
        <v>858</v>
      </c>
      <c r="E288" s="25">
        <v>212.678</v>
      </c>
      <c r="F288" s="26">
        <v>10</v>
      </c>
      <c r="G288" s="56">
        <f>+E288/F288</f>
        <v>21.2678</v>
      </c>
      <c r="H288" s="25">
        <v>56.459</v>
      </c>
      <c r="I288" s="25">
        <v>453.438</v>
      </c>
      <c r="J288" s="25">
        <v>481.641</v>
      </c>
      <c r="K288" s="25">
        <v>14.166</v>
      </c>
      <c r="L288" s="25">
        <v>-15.201</v>
      </c>
      <c r="M288" s="53">
        <f>+N288-L288</f>
        <v>-13.068999999999999</v>
      </c>
      <c r="N288" s="25">
        <v>-28.27</v>
      </c>
      <c r="O288" s="27">
        <v>0</v>
      </c>
      <c r="P288" s="27">
        <v>0</v>
      </c>
    </row>
    <row r="289" spans="1:16" s="1" customFormat="1" ht="15.75" outlineLevel="2">
      <c r="A289" s="24" t="s">
        <v>87</v>
      </c>
      <c r="B289" s="65" t="s">
        <v>859</v>
      </c>
      <c r="C289" s="48">
        <f t="shared" si="33"/>
        <v>255</v>
      </c>
      <c r="D289" s="29" t="s">
        <v>860</v>
      </c>
      <c r="E289" s="25">
        <v>30.387</v>
      </c>
      <c r="F289" s="26">
        <v>10</v>
      </c>
      <c r="G289" s="56">
        <f t="shared" si="32"/>
        <v>3.0387</v>
      </c>
      <c r="H289" s="25">
        <v>82.869</v>
      </c>
      <c r="I289" s="25">
        <v>984.512</v>
      </c>
      <c r="J289" s="25">
        <v>824.735</v>
      </c>
      <c r="K289" s="25">
        <v>23.673</v>
      </c>
      <c r="L289" s="25">
        <v>1.051</v>
      </c>
      <c r="M289" s="53">
        <f t="shared" si="31"/>
        <v>-2.838</v>
      </c>
      <c r="N289" s="25">
        <v>-1.787</v>
      </c>
      <c r="O289" s="27">
        <v>0</v>
      </c>
      <c r="P289" s="27">
        <v>0</v>
      </c>
    </row>
    <row r="290" spans="1:16" s="1" customFormat="1" ht="15.75" outlineLevel="2">
      <c r="A290" s="24" t="s">
        <v>87</v>
      </c>
      <c r="B290" s="65" t="s">
        <v>1084</v>
      </c>
      <c r="C290" s="48">
        <f t="shared" si="33"/>
        <v>256</v>
      </c>
      <c r="D290" s="29" t="s">
        <v>1083</v>
      </c>
      <c r="E290" s="25">
        <v>87.75</v>
      </c>
      <c r="F290" s="26">
        <v>10</v>
      </c>
      <c r="G290" s="56">
        <f>+E290/F290</f>
        <v>8.775</v>
      </c>
      <c r="H290" s="25">
        <v>-262.523</v>
      </c>
      <c r="I290" s="25">
        <v>361.124</v>
      </c>
      <c r="J290" s="25">
        <v>539.356</v>
      </c>
      <c r="K290" s="25">
        <v>32.249</v>
      </c>
      <c r="L290" s="25">
        <v>-1.595</v>
      </c>
      <c r="M290" s="53">
        <f>+N290-L290</f>
        <v>-2.697</v>
      </c>
      <c r="N290" s="25">
        <v>-4.292</v>
      </c>
      <c r="O290" s="27">
        <v>0</v>
      </c>
      <c r="P290" s="27">
        <v>0</v>
      </c>
    </row>
    <row r="291" spans="1:16" s="1" customFormat="1" ht="15.75" outlineLevel="2">
      <c r="A291" s="24" t="s">
        <v>87</v>
      </c>
      <c r="B291" s="65" t="s">
        <v>861</v>
      </c>
      <c r="C291" s="48">
        <f t="shared" si="33"/>
        <v>257</v>
      </c>
      <c r="D291" s="29" t="s">
        <v>862</v>
      </c>
      <c r="E291" s="25">
        <v>39.76</v>
      </c>
      <c r="F291" s="26">
        <v>10</v>
      </c>
      <c r="G291" s="56">
        <f t="shared" si="32"/>
        <v>3.976</v>
      </c>
      <c r="H291" s="25">
        <v>40.95</v>
      </c>
      <c r="I291" s="25">
        <v>188.232</v>
      </c>
      <c r="J291" s="25">
        <v>400.43</v>
      </c>
      <c r="K291" s="25">
        <v>6.88</v>
      </c>
      <c r="L291" s="25">
        <v>3.224</v>
      </c>
      <c r="M291" s="53">
        <f t="shared" si="31"/>
        <v>0.4549999999999996</v>
      </c>
      <c r="N291" s="25">
        <v>3.679</v>
      </c>
      <c r="O291" s="27">
        <v>0</v>
      </c>
      <c r="P291" s="27">
        <v>0</v>
      </c>
    </row>
    <row r="292" spans="1:16" s="1" customFormat="1" ht="15.75" outlineLevel="2">
      <c r="A292" s="24" t="s">
        <v>87</v>
      </c>
      <c r="B292" s="65" t="s">
        <v>863</v>
      </c>
      <c r="C292" s="48">
        <f t="shared" si="33"/>
        <v>258</v>
      </c>
      <c r="D292" s="29" t="s">
        <v>864</v>
      </c>
      <c r="E292" s="25">
        <v>40</v>
      </c>
      <c r="F292" s="26">
        <v>10</v>
      </c>
      <c r="G292" s="56">
        <f aca="true" t="shared" si="34" ref="G292:G297">+E292/F292</f>
        <v>4</v>
      </c>
      <c r="H292" s="25">
        <v>180.343</v>
      </c>
      <c r="I292" s="25">
        <v>259.442</v>
      </c>
      <c r="J292" s="25">
        <v>369.271</v>
      </c>
      <c r="K292" s="25">
        <v>1.286</v>
      </c>
      <c r="L292" s="25">
        <v>39.027</v>
      </c>
      <c r="M292" s="53">
        <f aca="true" t="shared" si="35" ref="M292:M297">+N292-L292</f>
        <v>-13.755000000000003</v>
      </c>
      <c r="N292" s="25">
        <v>25.272</v>
      </c>
      <c r="O292" s="27">
        <v>70</v>
      </c>
      <c r="P292" s="27">
        <v>0</v>
      </c>
    </row>
    <row r="293" spans="1:16" s="1" customFormat="1" ht="15.75" outlineLevel="2">
      <c r="A293" s="24" t="s">
        <v>87</v>
      </c>
      <c r="B293" s="65" t="s">
        <v>1051</v>
      </c>
      <c r="C293" s="48">
        <f t="shared" si="33"/>
        <v>259</v>
      </c>
      <c r="D293" s="29" t="s">
        <v>1052</v>
      </c>
      <c r="E293" s="25">
        <v>132.75</v>
      </c>
      <c r="F293" s="26">
        <v>10</v>
      </c>
      <c r="G293" s="56">
        <f t="shared" si="34"/>
        <v>13.275</v>
      </c>
      <c r="H293" s="25">
        <v>-97.571</v>
      </c>
      <c r="I293" s="25">
        <v>568.905</v>
      </c>
      <c r="J293" s="25">
        <v>675.841</v>
      </c>
      <c r="K293" s="25">
        <v>36.529</v>
      </c>
      <c r="L293" s="25">
        <v>-52.358</v>
      </c>
      <c r="M293" s="53">
        <f t="shared" si="35"/>
        <v>-4.061</v>
      </c>
      <c r="N293" s="25">
        <v>-56.419</v>
      </c>
      <c r="O293" s="27">
        <v>0</v>
      </c>
      <c r="P293" s="27">
        <v>0</v>
      </c>
    </row>
    <row r="294" spans="1:16" s="1" customFormat="1" ht="15.75" outlineLevel="2">
      <c r="A294" s="24" t="s">
        <v>87</v>
      </c>
      <c r="B294" s="65" t="s">
        <v>865</v>
      </c>
      <c r="C294" s="48">
        <f t="shared" si="33"/>
        <v>260</v>
      </c>
      <c r="D294" s="29" t="s">
        <v>866</v>
      </c>
      <c r="E294" s="25">
        <v>312</v>
      </c>
      <c r="F294" s="26">
        <v>10</v>
      </c>
      <c r="G294" s="56">
        <f t="shared" si="34"/>
        <v>31.2</v>
      </c>
      <c r="H294" s="25">
        <v>-22.284</v>
      </c>
      <c r="I294" s="25">
        <v>763.463</v>
      </c>
      <c r="J294" s="25">
        <v>1144.711</v>
      </c>
      <c r="K294" s="25">
        <v>17.118</v>
      </c>
      <c r="L294" s="25">
        <v>28.496</v>
      </c>
      <c r="M294" s="53">
        <f t="shared" si="35"/>
        <v>-5.725999999999999</v>
      </c>
      <c r="N294" s="25">
        <v>22.77</v>
      </c>
      <c r="O294" s="27">
        <v>0</v>
      </c>
      <c r="P294" s="27">
        <v>0</v>
      </c>
    </row>
    <row r="295" spans="1:16" s="1" customFormat="1" ht="15.75" outlineLevel="2">
      <c r="A295" s="24" t="s">
        <v>87</v>
      </c>
      <c r="B295" s="65"/>
      <c r="C295" s="48">
        <f>+C294+1</f>
        <v>261</v>
      </c>
      <c r="D295" s="29" t="s">
        <v>1239</v>
      </c>
      <c r="E295" s="25">
        <v>44.491</v>
      </c>
      <c r="F295" s="26">
        <v>10</v>
      </c>
      <c r="G295" s="56">
        <f t="shared" si="34"/>
        <v>4.4491</v>
      </c>
      <c r="H295" s="25">
        <v>-217.947</v>
      </c>
      <c r="I295" s="25">
        <v>254.556</v>
      </c>
      <c r="J295" s="25">
        <v>294.344</v>
      </c>
      <c r="K295" s="25">
        <v>6.419</v>
      </c>
      <c r="L295" s="25">
        <v>5.924</v>
      </c>
      <c r="M295" s="53">
        <f t="shared" si="35"/>
        <v>-0.5</v>
      </c>
      <c r="N295" s="25">
        <v>5.424</v>
      </c>
      <c r="O295" s="27">
        <v>0</v>
      </c>
      <c r="P295" s="27">
        <v>0</v>
      </c>
    </row>
    <row r="296" spans="1:16" s="1" customFormat="1" ht="15.75" outlineLevel="2">
      <c r="A296" s="24" t="s">
        <v>87</v>
      </c>
      <c r="B296" s="65" t="s">
        <v>869</v>
      </c>
      <c r="C296" s="48">
        <f>+C295+1</f>
        <v>262</v>
      </c>
      <c r="D296" s="29" t="s">
        <v>870</v>
      </c>
      <c r="E296" s="25">
        <v>30</v>
      </c>
      <c r="F296" s="26">
        <v>10</v>
      </c>
      <c r="G296" s="56">
        <f t="shared" si="34"/>
        <v>3</v>
      </c>
      <c r="H296" s="25">
        <v>65.941</v>
      </c>
      <c r="I296" s="25">
        <v>225.637</v>
      </c>
      <c r="J296" s="25">
        <v>453.203</v>
      </c>
      <c r="K296" s="25">
        <v>9.978</v>
      </c>
      <c r="L296" s="25">
        <v>7.676</v>
      </c>
      <c r="M296" s="53">
        <f t="shared" si="35"/>
        <v>-2.2330000000000005</v>
      </c>
      <c r="N296" s="25">
        <v>5.443</v>
      </c>
      <c r="O296" s="27">
        <v>0</v>
      </c>
      <c r="P296" s="27">
        <v>0</v>
      </c>
    </row>
    <row r="297" spans="1:16" s="1" customFormat="1" ht="15.75" outlineLevel="2">
      <c r="A297" s="24" t="s">
        <v>87</v>
      </c>
      <c r="B297" s="65" t="s">
        <v>1053</v>
      </c>
      <c r="C297" s="48">
        <f t="shared" si="33"/>
        <v>263</v>
      </c>
      <c r="D297" s="29" t="s">
        <v>1054</v>
      </c>
      <c r="E297" s="25">
        <v>176.367</v>
      </c>
      <c r="F297" s="26">
        <v>10</v>
      </c>
      <c r="G297" s="56">
        <f t="shared" si="34"/>
        <v>17.636699999999998</v>
      </c>
      <c r="H297" s="25">
        <v>376.963</v>
      </c>
      <c r="I297" s="25">
        <v>1415.464</v>
      </c>
      <c r="J297" s="25">
        <v>1801.349</v>
      </c>
      <c r="K297" s="25">
        <v>68.991</v>
      </c>
      <c r="L297" s="25">
        <v>65.737</v>
      </c>
      <c r="M297" s="53">
        <f t="shared" si="35"/>
        <v>-42.083999999999996</v>
      </c>
      <c r="N297" s="25">
        <v>23.653</v>
      </c>
      <c r="O297" s="27">
        <v>0</v>
      </c>
      <c r="P297" s="27">
        <v>0</v>
      </c>
    </row>
    <row r="298" spans="1:16" s="1" customFormat="1" ht="15.75" outlineLevel="2">
      <c r="A298" s="24" t="s">
        <v>87</v>
      </c>
      <c r="B298" s="65" t="s">
        <v>867</v>
      </c>
      <c r="C298" s="48">
        <f t="shared" si="33"/>
        <v>264</v>
      </c>
      <c r="D298" s="29" t="s">
        <v>868</v>
      </c>
      <c r="E298" s="25">
        <v>12.5</v>
      </c>
      <c r="F298" s="26">
        <v>10</v>
      </c>
      <c r="G298" s="56">
        <f t="shared" si="32"/>
        <v>1.25</v>
      </c>
      <c r="H298" s="25">
        <v>-55.534</v>
      </c>
      <c r="I298" s="25">
        <v>109.37</v>
      </c>
      <c r="J298" s="25">
        <v>0</v>
      </c>
      <c r="K298" s="25">
        <v>0</v>
      </c>
      <c r="L298" s="25">
        <v>2.408</v>
      </c>
      <c r="M298" s="53">
        <f t="shared" si="31"/>
        <v>-0.028999999999999915</v>
      </c>
      <c r="N298" s="25">
        <v>2.379</v>
      </c>
      <c r="O298" s="27">
        <v>10</v>
      </c>
      <c r="P298" s="27">
        <v>0</v>
      </c>
    </row>
    <row r="299" spans="1:16" s="1" customFormat="1" ht="15.75" outlineLevel="2">
      <c r="A299" s="24" t="s">
        <v>87</v>
      </c>
      <c r="B299" s="65" t="s">
        <v>873</v>
      </c>
      <c r="C299" s="48">
        <f t="shared" si="33"/>
        <v>265</v>
      </c>
      <c r="D299" s="29" t="s">
        <v>874</v>
      </c>
      <c r="E299" s="25">
        <v>23</v>
      </c>
      <c r="F299" s="26">
        <v>10</v>
      </c>
      <c r="G299" s="56">
        <f t="shared" si="32"/>
        <v>2.3</v>
      </c>
      <c r="H299" s="25">
        <v>-29.347</v>
      </c>
      <c r="I299" s="25">
        <v>128.623</v>
      </c>
      <c r="J299" s="25">
        <v>218.324</v>
      </c>
      <c r="K299" s="25">
        <v>11.015</v>
      </c>
      <c r="L299" s="25">
        <v>-35.908</v>
      </c>
      <c r="M299" s="53">
        <f t="shared" si="31"/>
        <v>-2.7349999999999994</v>
      </c>
      <c r="N299" s="25">
        <v>-38.643</v>
      </c>
      <c r="O299" s="27">
        <v>0</v>
      </c>
      <c r="P299" s="27">
        <v>0</v>
      </c>
    </row>
    <row r="300" spans="1:16" s="1" customFormat="1" ht="15.75" outlineLevel="2">
      <c r="A300" s="24" t="s">
        <v>87</v>
      </c>
      <c r="B300" s="65" t="s">
        <v>88</v>
      </c>
      <c r="C300" s="48">
        <f t="shared" si="33"/>
        <v>266</v>
      </c>
      <c r="D300" s="29" t="s">
        <v>89</v>
      </c>
      <c r="E300" s="25">
        <v>99.804</v>
      </c>
      <c r="F300" s="26">
        <v>10</v>
      </c>
      <c r="G300" s="56">
        <f t="shared" si="32"/>
        <v>9.9804</v>
      </c>
      <c r="H300" s="25">
        <v>-2.14</v>
      </c>
      <c r="I300" s="25">
        <v>435.339</v>
      </c>
      <c r="J300" s="25">
        <v>488.247</v>
      </c>
      <c r="K300" s="25">
        <v>16.8</v>
      </c>
      <c r="L300" s="25">
        <v>-6.448</v>
      </c>
      <c r="M300" s="53">
        <f t="shared" si="31"/>
        <v>-0.8679999999999994</v>
      </c>
      <c r="N300" s="25">
        <v>-7.316</v>
      </c>
      <c r="O300" s="27">
        <v>0</v>
      </c>
      <c r="P300" s="27">
        <v>0</v>
      </c>
    </row>
    <row r="301" spans="1:16" s="1" customFormat="1" ht="15.75" outlineLevel="2">
      <c r="A301" s="24" t="s">
        <v>87</v>
      </c>
      <c r="B301" s="65" t="s">
        <v>875</v>
      </c>
      <c r="C301" s="48">
        <f t="shared" si="33"/>
        <v>267</v>
      </c>
      <c r="D301" s="29" t="s">
        <v>876</v>
      </c>
      <c r="E301" s="25">
        <v>69</v>
      </c>
      <c r="F301" s="26">
        <v>10</v>
      </c>
      <c r="G301" s="56">
        <f t="shared" si="32"/>
        <v>6.9</v>
      </c>
      <c r="H301" s="25">
        <v>276.009</v>
      </c>
      <c r="I301" s="25">
        <v>716.797</v>
      </c>
      <c r="J301" s="25">
        <v>823.133</v>
      </c>
      <c r="K301" s="25">
        <v>35.36</v>
      </c>
      <c r="L301" s="25">
        <v>54.001</v>
      </c>
      <c r="M301" s="53">
        <f t="shared" si="31"/>
        <v>-7.411999999999999</v>
      </c>
      <c r="N301" s="25">
        <v>46.589</v>
      </c>
      <c r="O301" s="27">
        <v>10</v>
      </c>
      <c r="P301" s="27">
        <v>0</v>
      </c>
    </row>
    <row r="302" spans="1:16" s="1" customFormat="1" ht="15.75" outlineLevel="2">
      <c r="A302" s="24" t="s">
        <v>87</v>
      </c>
      <c r="B302" s="65" t="s">
        <v>871</v>
      </c>
      <c r="C302" s="48">
        <f t="shared" si="33"/>
        <v>268</v>
      </c>
      <c r="D302" s="29" t="s">
        <v>872</v>
      </c>
      <c r="E302" s="25">
        <v>135.525</v>
      </c>
      <c r="F302" s="26">
        <v>10</v>
      </c>
      <c r="G302" s="56">
        <f t="shared" si="32"/>
        <v>13.5525</v>
      </c>
      <c r="H302" s="25">
        <v>11.728</v>
      </c>
      <c r="I302" s="25">
        <v>900.825</v>
      </c>
      <c r="J302" s="25">
        <v>762.187</v>
      </c>
      <c r="K302" s="25">
        <v>24.023</v>
      </c>
      <c r="L302" s="25">
        <v>-13.696</v>
      </c>
      <c r="M302" s="53">
        <f t="shared" si="31"/>
        <v>1.0329999999999995</v>
      </c>
      <c r="N302" s="25">
        <v>-12.663</v>
      </c>
      <c r="O302" s="27">
        <v>0</v>
      </c>
      <c r="P302" s="27">
        <v>0</v>
      </c>
    </row>
    <row r="303" spans="1:16" s="1" customFormat="1" ht="15.75" outlineLevel="2">
      <c r="A303" s="24" t="s">
        <v>87</v>
      </c>
      <c r="B303" s="65" t="s">
        <v>879</v>
      </c>
      <c r="C303" s="48">
        <f t="shared" si="33"/>
        <v>269</v>
      </c>
      <c r="D303" s="29" t="s">
        <v>880</v>
      </c>
      <c r="E303" s="25">
        <v>131</v>
      </c>
      <c r="F303" s="26">
        <v>10</v>
      </c>
      <c r="G303" s="56">
        <f t="shared" si="32"/>
        <v>13.1</v>
      </c>
      <c r="H303" s="25">
        <v>276.399</v>
      </c>
      <c r="I303" s="25">
        <v>826.93</v>
      </c>
      <c r="J303" s="25">
        <v>841.15</v>
      </c>
      <c r="K303" s="25">
        <v>37.358</v>
      </c>
      <c r="L303" s="25">
        <v>50.748</v>
      </c>
      <c r="M303" s="53">
        <f t="shared" si="31"/>
        <v>-13.802</v>
      </c>
      <c r="N303" s="25">
        <v>36.946</v>
      </c>
      <c r="O303" s="27">
        <v>0</v>
      </c>
      <c r="P303" s="27">
        <v>15</v>
      </c>
    </row>
    <row r="304" spans="1:16" s="1" customFormat="1" ht="15.75" outlineLevel="2">
      <c r="A304" s="24" t="s">
        <v>87</v>
      </c>
      <c r="B304" s="65" t="s">
        <v>881</v>
      </c>
      <c r="C304" s="48">
        <f t="shared" si="33"/>
        <v>270</v>
      </c>
      <c r="D304" s="29" t="s">
        <v>882</v>
      </c>
      <c r="E304" s="25">
        <v>120</v>
      </c>
      <c r="F304" s="26">
        <v>10</v>
      </c>
      <c r="G304" s="56">
        <f t="shared" si="32"/>
        <v>12</v>
      </c>
      <c r="H304" s="25">
        <v>15.442</v>
      </c>
      <c r="I304" s="25">
        <v>910.121</v>
      </c>
      <c r="J304" s="25">
        <v>529.095</v>
      </c>
      <c r="K304" s="25">
        <v>10.363</v>
      </c>
      <c r="L304" s="25">
        <v>35.937</v>
      </c>
      <c r="M304" s="53">
        <f t="shared" si="31"/>
        <v>30.408</v>
      </c>
      <c r="N304" s="25">
        <v>66.345</v>
      </c>
      <c r="O304" s="27">
        <v>0</v>
      </c>
      <c r="P304" s="27">
        <v>0</v>
      </c>
    </row>
    <row r="305" spans="1:16" s="1" customFormat="1" ht="15.75" outlineLevel="2">
      <c r="A305" s="24" t="s">
        <v>87</v>
      </c>
      <c r="B305" s="65" t="s">
        <v>877</v>
      </c>
      <c r="C305" s="48">
        <f t="shared" si="33"/>
        <v>271</v>
      </c>
      <c r="D305" s="29" t="s">
        <v>878</v>
      </c>
      <c r="E305" s="25">
        <v>40.5</v>
      </c>
      <c r="F305" s="26">
        <v>10</v>
      </c>
      <c r="G305" s="56">
        <f t="shared" si="32"/>
        <v>4.05</v>
      </c>
      <c r="H305" s="25">
        <v>99.324</v>
      </c>
      <c r="I305" s="25">
        <v>248.033</v>
      </c>
      <c r="J305" s="25">
        <v>282.619</v>
      </c>
      <c r="K305" s="25">
        <v>1.218</v>
      </c>
      <c r="L305" s="25">
        <v>4.118</v>
      </c>
      <c r="M305" s="53">
        <f t="shared" si="31"/>
        <v>-3.591</v>
      </c>
      <c r="N305" s="25">
        <v>0.527</v>
      </c>
      <c r="O305" s="27">
        <v>3</v>
      </c>
      <c r="P305" s="27">
        <v>0</v>
      </c>
    </row>
    <row r="306" spans="1:16" s="1" customFormat="1" ht="15.75" outlineLevel="2">
      <c r="A306" s="24" t="s">
        <v>87</v>
      </c>
      <c r="B306" s="65" t="s">
        <v>1055</v>
      </c>
      <c r="C306" s="48">
        <f t="shared" si="33"/>
        <v>272</v>
      </c>
      <c r="D306" s="29" t="s">
        <v>1056</v>
      </c>
      <c r="E306" s="25">
        <v>240.052</v>
      </c>
      <c r="F306" s="26">
        <v>10</v>
      </c>
      <c r="G306" s="56">
        <f>+E306/F306</f>
        <v>24.0052</v>
      </c>
      <c r="H306" s="25">
        <v>1129.538</v>
      </c>
      <c r="I306" s="25">
        <v>1828.638</v>
      </c>
      <c r="J306" s="25">
        <v>1317.667</v>
      </c>
      <c r="K306" s="25">
        <v>55.963</v>
      </c>
      <c r="L306" s="25">
        <v>174.5</v>
      </c>
      <c r="M306" s="53">
        <f>+N306-L306</f>
        <v>-37.328</v>
      </c>
      <c r="N306" s="25">
        <v>137.172</v>
      </c>
      <c r="O306" s="27">
        <v>25</v>
      </c>
      <c r="P306" s="27">
        <v>0</v>
      </c>
    </row>
    <row r="307" spans="1:16" s="1" customFormat="1" ht="15.75" outlineLevel="2">
      <c r="A307" s="24" t="s">
        <v>87</v>
      </c>
      <c r="B307" s="65"/>
      <c r="C307" s="48">
        <f>+C306+1</f>
        <v>273</v>
      </c>
      <c r="D307" s="29" t="s">
        <v>1133</v>
      </c>
      <c r="E307" s="25">
        <v>64.563</v>
      </c>
      <c r="F307" s="26">
        <v>10</v>
      </c>
      <c r="G307" s="56">
        <f>+E307/F307</f>
        <v>6.456300000000001</v>
      </c>
      <c r="H307" s="25">
        <v>276.66</v>
      </c>
      <c r="I307" s="25">
        <v>770.695</v>
      </c>
      <c r="J307" s="25">
        <v>798.628</v>
      </c>
      <c r="K307" s="25">
        <v>31.751</v>
      </c>
      <c r="L307" s="25">
        <v>61.05</v>
      </c>
      <c r="M307" s="53">
        <f>+N307-L307</f>
        <v>-13.189999999999998</v>
      </c>
      <c r="N307" s="25">
        <v>47.86</v>
      </c>
      <c r="O307" s="27">
        <v>9</v>
      </c>
      <c r="P307" s="27">
        <v>0</v>
      </c>
    </row>
    <row r="308" spans="1:16" s="1" customFormat="1" ht="15.75" outlineLevel="2">
      <c r="A308" s="24" t="s">
        <v>87</v>
      </c>
      <c r="B308" s="65" t="s">
        <v>883</v>
      </c>
      <c r="C308" s="48">
        <f>+C307+1</f>
        <v>274</v>
      </c>
      <c r="D308" s="29" t="s">
        <v>884</v>
      </c>
      <c r="E308" s="25">
        <v>110.093</v>
      </c>
      <c r="F308" s="26">
        <v>10</v>
      </c>
      <c r="G308" s="56">
        <f>+E308/F308</f>
        <v>11.0093</v>
      </c>
      <c r="H308" s="25">
        <v>115.537</v>
      </c>
      <c r="I308" s="25">
        <v>398.775</v>
      </c>
      <c r="J308" s="25">
        <v>510.573</v>
      </c>
      <c r="K308" s="25">
        <v>10.223</v>
      </c>
      <c r="L308" s="25">
        <v>-5.492</v>
      </c>
      <c r="M308" s="53">
        <f t="shared" si="31"/>
        <v>1.8410000000000002</v>
      </c>
      <c r="N308" s="25">
        <v>-3.651</v>
      </c>
      <c r="O308" s="27">
        <v>7.5</v>
      </c>
      <c r="P308" s="27">
        <v>0</v>
      </c>
    </row>
    <row r="309" spans="1:16" s="1" customFormat="1" ht="16.5" outlineLevel="2" thickBot="1">
      <c r="A309" s="24" t="s">
        <v>87</v>
      </c>
      <c r="B309" s="65" t="s">
        <v>885</v>
      </c>
      <c r="C309" s="31">
        <f>+C308+1</f>
        <v>275</v>
      </c>
      <c r="D309" s="32" t="s">
        <v>886</v>
      </c>
      <c r="E309" s="33">
        <v>33.039</v>
      </c>
      <c r="F309" s="34">
        <v>10</v>
      </c>
      <c r="G309" s="37">
        <f>+E309/F309</f>
        <v>3.3039</v>
      </c>
      <c r="H309" s="33">
        <v>85.04</v>
      </c>
      <c r="I309" s="33">
        <v>275.524</v>
      </c>
      <c r="J309" s="33">
        <v>496.569</v>
      </c>
      <c r="K309" s="33">
        <v>8.685</v>
      </c>
      <c r="L309" s="33">
        <v>3.268</v>
      </c>
      <c r="M309" s="53">
        <f>+N309-L309</f>
        <v>-3.5229999999999997</v>
      </c>
      <c r="N309" s="33">
        <v>-0.255</v>
      </c>
      <c r="O309" s="36">
        <v>0</v>
      </c>
      <c r="P309" s="36">
        <v>0</v>
      </c>
    </row>
    <row r="310" spans="1:16" s="1" customFormat="1" ht="16.5" outlineLevel="1" thickBot="1">
      <c r="A310" s="29" t="s">
        <v>927</v>
      </c>
      <c r="B310" s="65"/>
      <c r="C310" s="38">
        <f>COUNT(C202:C309)</f>
        <v>108</v>
      </c>
      <c r="D310" s="39"/>
      <c r="E310" s="39">
        <f>SUBTOTAL(9,E202:E309)</f>
        <v>10109.632000000001</v>
      </c>
      <c r="F310" s="40"/>
      <c r="G310" s="41">
        <f aca="true" t="shared" si="36" ref="G310:N310">SUBTOTAL(9,G202:G309)</f>
        <v>1020.5378999999999</v>
      </c>
      <c r="H310" s="39">
        <f t="shared" si="36"/>
        <v>11607.253000000004</v>
      </c>
      <c r="I310" s="39">
        <f t="shared" si="36"/>
        <v>74390.125</v>
      </c>
      <c r="J310" s="39">
        <f t="shared" si="36"/>
        <v>80462.51299999998</v>
      </c>
      <c r="K310" s="39">
        <f t="shared" si="36"/>
        <v>3071.3559999999993</v>
      </c>
      <c r="L310" s="39">
        <f t="shared" si="36"/>
        <v>1606.1029999999996</v>
      </c>
      <c r="M310" s="41">
        <f t="shared" si="36"/>
        <v>-603.056</v>
      </c>
      <c r="N310" s="39">
        <f t="shared" si="36"/>
        <v>1003.0470000000003</v>
      </c>
      <c r="O310" s="42"/>
      <c r="P310" s="42"/>
    </row>
    <row r="311" spans="1:16" s="1" customFormat="1" ht="15.75" outlineLevel="1">
      <c r="A311" s="29"/>
      <c r="B311" s="65"/>
      <c r="C311" s="43"/>
      <c r="D311" s="44"/>
      <c r="E311" s="35"/>
      <c r="F311" s="45"/>
      <c r="G311" s="57"/>
      <c r="H311" s="35"/>
      <c r="I311" s="35"/>
      <c r="J311" s="35"/>
      <c r="K311" s="35"/>
      <c r="L311" s="35"/>
      <c r="M311" s="57"/>
      <c r="N311" s="35"/>
      <c r="O311" s="46"/>
      <c r="P311" s="46"/>
    </row>
    <row r="312" spans="1:16" s="1" customFormat="1" ht="18.75" outlineLevel="1">
      <c r="A312" s="29"/>
      <c r="B312" s="65"/>
      <c r="C312" s="43"/>
      <c r="D312" s="47" t="s">
        <v>959</v>
      </c>
      <c r="E312" s="35"/>
      <c r="F312" s="45"/>
      <c r="G312" s="57"/>
      <c r="H312" s="35"/>
      <c r="I312" s="35"/>
      <c r="J312" s="35"/>
      <c r="K312" s="35"/>
      <c r="L312" s="35"/>
      <c r="M312" s="57"/>
      <c r="N312" s="35"/>
      <c r="O312" s="46"/>
      <c r="P312" s="46"/>
    </row>
    <row r="313" spans="1:16" s="1" customFormat="1" ht="15.75" outlineLevel="1">
      <c r="A313" s="29"/>
      <c r="B313" s="65"/>
      <c r="C313" s="43"/>
      <c r="D313" s="44"/>
      <c r="E313" s="35"/>
      <c r="F313" s="45"/>
      <c r="G313" s="57"/>
      <c r="H313" s="35"/>
      <c r="I313" s="35"/>
      <c r="J313" s="35"/>
      <c r="K313" s="35"/>
      <c r="L313" s="35"/>
      <c r="M313" s="57"/>
      <c r="N313" s="35"/>
      <c r="O313" s="46"/>
      <c r="P313" s="46"/>
    </row>
    <row r="314" spans="1:16" s="1" customFormat="1" ht="15.75" outlineLevel="2">
      <c r="A314" s="24" t="s">
        <v>323</v>
      </c>
      <c r="B314" s="65" t="s">
        <v>324</v>
      </c>
      <c r="C314" s="48">
        <f>+C309+1</f>
        <v>276</v>
      </c>
      <c r="D314" s="49" t="s">
        <v>325</v>
      </c>
      <c r="E314" s="50">
        <v>69.97</v>
      </c>
      <c r="F314" s="51">
        <v>10</v>
      </c>
      <c r="G314" s="53">
        <f aca="true" t="shared" si="37" ref="G314:G323">+E314/F314</f>
        <v>6.997</v>
      </c>
      <c r="H314" s="50">
        <v>44.023</v>
      </c>
      <c r="I314" s="50">
        <v>260.999</v>
      </c>
      <c r="J314" s="50">
        <v>303.648</v>
      </c>
      <c r="K314" s="50">
        <v>13.827</v>
      </c>
      <c r="L314" s="50">
        <v>8.992</v>
      </c>
      <c r="M314" s="53">
        <f aca="true" t="shared" si="38" ref="M314:M323">+N314-L314</f>
        <v>-3.184000000000001</v>
      </c>
      <c r="N314" s="50">
        <v>5.808</v>
      </c>
      <c r="O314" s="52">
        <v>0</v>
      </c>
      <c r="P314" s="52">
        <v>0</v>
      </c>
    </row>
    <row r="315" spans="1:16" s="1" customFormat="1" ht="15.75" outlineLevel="2">
      <c r="A315" s="24" t="s">
        <v>323</v>
      </c>
      <c r="B315" s="65" t="s">
        <v>1088</v>
      </c>
      <c r="C315" s="48">
        <f aca="true" t="shared" si="39" ref="C315:C322">+C314+1</f>
        <v>277</v>
      </c>
      <c r="D315" s="49" t="s">
        <v>1089</v>
      </c>
      <c r="E315" s="50">
        <v>50</v>
      </c>
      <c r="F315" s="51">
        <v>10</v>
      </c>
      <c r="G315" s="53">
        <f>+E315/F315</f>
        <v>5</v>
      </c>
      <c r="H315" s="50">
        <v>27.815</v>
      </c>
      <c r="I315" s="50">
        <v>28.774</v>
      </c>
      <c r="J315" s="50">
        <v>0</v>
      </c>
      <c r="K315" s="50">
        <v>0</v>
      </c>
      <c r="L315" s="50">
        <v>-2.139</v>
      </c>
      <c r="M315" s="53">
        <f>+N315-L315</f>
        <v>-0.12300000000000022</v>
      </c>
      <c r="N315" s="50">
        <v>-2.262</v>
      </c>
      <c r="O315" s="52">
        <v>0</v>
      </c>
      <c r="P315" s="52">
        <v>0</v>
      </c>
    </row>
    <row r="316" spans="1:16" s="1" customFormat="1" ht="15.75" outlineLevel="2">
      <c r="A316" s="24" t="s">
        <v>323</v>
      </c>
      <c r="B316" s="65" t="s">
        <v>1071</v>
      </c>
      <c r="C316" s="48">
        <f t="shared" si="39"/>
        <v>278</v>
      </c>
      <c r="D316" s="49" t="s">
        <v>1072</v>
      </c>
      <c r="E316" s="50">
        <v>100.008</v>
      </c>
      <c r="F316" s="51">
        <v>10</v>
      </c>
      <c r="G316" s="53">
        <f t="shared" si="37"/>
        <v>10.0008</v>
      </c>
      <c r="H316" s="50">
        <v>155.41</v>
      </c>
      <c r="I316" s="50">
        <v>490.745</v>
      </c>
      <c r="J316" s="50">
        <v>583.163</v>
      </c>
      <c r="K316" s="50">
        <v>18.458</v>
      </c>
      <c r="L316" s="50">
        <v>6.919</v>
      </c>
      <c r="M316" s="53">
        <f t="shared" si="38"/>
        <v>-4.4079999999999995</v>
      </c>
      <c r="N316" s="50">
        <v>2.511</v>
      </c>
      <c r="O316" s="52">
        <v>0</v>
      </c>
      <c r="P316" s="52">
        <v>0</v>
      </c>
    </row>
    <row r="317" spans="1:16" s="1" customFormat="1" ht="15.75" outlineLevel="2">
      <c r="A317" s="24" t="s">
        <v>323</v>
      </c>
      <c r="B317" s="65" t="s">
        <v>1036</v>
      </c>
      <c r="C317" s="48">
        <f t="shared" si="39"/>
        <v>279</v>
      </c>
      <c r="D317" s="49" t="s">
        <v>1037</v>
      </c>
      <c r="E317" s="50">
        <v>240.625</v>
      </c>
      <c r="F317" s="51">
        <v>10</v>
      </c>
      <c r="G317" s="53">
        <f t="shared" si="37"/>
        <v>24.0625</v>
      </c>
      <c r="H317" s="50">
        <v>1315.759</v>
      </c>
      <c r="I317" s="50">
        <v>4001.18</v>
      </c>
      <c r="J317" s="50">
        <v>3825.002</v>
      </c>
      <c r="K317" s="50">
        <v>100.975</v>
      </c>
      <c r="L317" s="50">
        <v>203.171</v>
      </c>
      <c r="M317" s="53">
        <f t="shared" si="38"/>
        <v>-41.959</v>
      </c>
      <c r="N317" s="50">
        <v>161.212</v>
      </c>
      <c r="O317" s="52">
        <v>15</v>
      </c>
      <c r="P317" s="52">
        <v>10</v>
      </c>
    </row>
    <row r="318" spans="1:16" s="1" customFormat="1" ht="15.75" outlineLevel="2">
      <c r="A318" s="24" t="s">
        <v>323</v>
      </c>
      <c r="B318" s="65" t="s">
        <v>326</v>
      </c>
      <c r="C318" s="48">
        <f t="shared" si="39"/>
        <v>280</v>
      </c>
      <c r="D318" s="29" t="s">
        <v>327</v>
      </c>
      <c r="E318" s="25">
        <v>181.552</v>
      </c>
      <c r="F318" s="26">
        <v>10</v>
      </c>
      <c r="G318" s="56">
        <f t="shared" si="37"/>
        <v>18.1552</v>
      </c>
      <c r="H318" s="25">
        <v>377.484</v>
      </c>
      <c r="I318" s="25">
        <v>2129.135</v>
      </c>
      <c r="J318" s="25">
        <v>1147.104</v>
      </c>
      <c r="K318" s="25">
        <v>90.457</v>
      </c>
      <c r="L318" s="25">
        <v>-49.773</v>
      </c>
      <c r="M318" s="53">
        <f t="shared" si="38"/>
        <v>-1.8999999999999986</v>
      </c>
      <c r="N318" s="25">
        <v>-51.673</v>
      </c>
      <c r="O318" s="27">
        <v>5</v>
      </c>
      <c r="P318" s="27">
        <v>0</v>
      </c>
    </row>
    <row r="319" spans="1:16" s="1" customFormat="1" ht="15.75" outlineLevel="2">
      <c r="A319" s="24" t="s">
        <v>323</v>
      </c>
      <c r="B319" s="65" t="s">
        <v>328</v>
      </c>
      <c r="C319" s="68">
        <f t="shared" si="39"/>
        <v>281</v>
      </c>
      <c r="D319" s="29" t="s">
        <v>329</v>
      </c>
      <c r="E319" s="25">
        <v>168</v>
      </c>
      <c r="F319" s="26">
        <v>10</v>
      </c>
      <c r="G319" s="56">
        <f t="shared" si="37"/>
        <v>16.8</v>
      </c>
      <c r="H319" s="25">
        <v>300.681</v>
      </c>
      <c r="I319" s="25">
        <v>1166.537</v>
      </c>
      <c r="J319" s="25">
        <v>1493.83</v>
      </c>
      <c r="K319" s="25">
        <v>10.695</v>
      </c>
      <c r="L319" s="25">
        <v>73.437</v>
      </c>
      <c r="M319" s="53">
        <f t="shared" si="38"/>
        <v>-11.933</v>
      </c>
      <c r="N319" s="25">
        <v>61.504</v>
      </c>
      <c r="O319" s="27">
        <v>20</v>
      </c>
      <c r="P319" s="27">
        <v>0</v>
      </c>
    </row>
    <row r="320" spans="1:16" s="1" customFormat="1" ht="15.75" outlineLevel="2">
      <c r="A320" s="24" t="s">
        <v>323</v>
      </c>
      <c r="B320" s="65" t="s">
        <v>330</v>
      </c>
      <c r="C320" s="68">
        <f t="shared" si="39"/>
        <v>282</v>
      </c>
      <c r="D320" s="32" t="s">
        <v>331</v>
      </c>
      <c r="E320" s="33">
        <v>133.64</v>
      </c>
      <c r="F320" s="34">
        <v>10</v>
      </c>
      <c r="G320" s="37">
        <f t="shared" si="37"/>
        <v>13.363999999999999</v>
      </c>
      <c r="H320" s="33">
        <v>211.724</v>
      </c>
      <c r="I320" s="33">
        <v>1213.89</v>
      </c>
      <c r="J320" s="33">
        <v>1035.539</v>
      </c>
      <c r="K320" s="33">
        <v>37.274</v>
      </c>
      <c r="L320" s="33">
        <v>16.555</v>
      </c>
      <c r="M320" s="53">
        <f t="shared" si="38"/>
        <v>-13.478</v>
      </c>
      <c r="N320" s="33">
        <v>3.077</v>
      </c>
      <c r="O320" s="36">
        <v>0</v>
      </c>
      <c r="P320" s="36">
        <v>0</v>
      </c>
    </row>
    <row r="321" spans="1:16" s="1" customFormat="1" ht="15.75" outlineLevel="2">
      <c r="A321" s="24" t="s">
        <v>323</v>
      </c>
      <c r="B321" s="65" t="s">
        <v>1097</v>
      </c>
      <c r="C321" s="68">
        <f t="shared" si="39"/>
        <v>283</v>
      </c>
      <c r="D321" s="32" t="s">
        <v>1098</v>
      </c>
      <c r="E321" s="33">
        <v>39.018</v>
      </c>
      <c r="F321" s="34">
        <v>10</v>
      </c>
      <c r="G321" s="37">
        <f>+E321/F321</f>
        <v>3.9018</v>
      </c>
      <c r="H321" s="33">
        <v>-203.789</v>
      </c>
      <c r="I321" s="33">
        <v>112.995</v>
      </c>
      <c r="J321" s="33">
        <v>10.582</v>
      </c>
      <c r="K321" s="33">
        <v>13.12</v>
      </c>
      <c r="L321" s="33">
        <v>-19.721</v>
      </c>
      <c r="M321" s="53">
        <f>+N321-L321</f>
        <v>-0.28800000000000026</v>
      </c>
      <c r="N321" s="33">
        <v>-20.009</v>
      </c>
      <c r="O321" s="36">
        <v>0</v>
      </c>
      <c r="P321" s="36">
        <v>0</v>
      </c>
    </row>
    <row r="322" spans="1:16" s="1" customFormat="1" ht="15.75" outlineLevel="2">
      <c r="A322" s="24" t="s">
        <v>323</v>
      </c>
      <c r="B322" s="65" t="s">
        <v>1073</v>
      </c>
      <c r="C322" s="68">
        <f t="shared" si="39"/>
        <v>284</v>
      </c>
      <c r="D322" s="32" t="s">
        <v>1074</v>
      </c>
      <c r="E322" s="33">
        <v>84</v>
      </c>
      <c r="F322" s="34">
        <v>10</v>
      </c>
      <c r="G322" s="37">
        <f>+E322/F322</f>
        <v>8.4</v>
      </c>
      <c r="H322" s="33">
        <v>190.144</v>
      </c>
      <c r="I322" s="33">
        <v>813.24</v>
      </c>
      <c r="J322" s="33">
        <v>810.328</v>
      </c>
      <c r="K322" s="33">
        <v>18.3</v>
      </c>
      <c r="L322" s="33">
        <v>35.358</v>
      </c>
      <c r="M322" s="53">
        <f>+N322-L322</f>
        <v>-14.063999999999997</v>
      </c>
      <c r="N322" s="33">
        <v>21.294</v>
      </c>
      <c r="O322" s="36">
        <v>15</v>
      </c>
      <c r="P322" s="36">
        <v>0</v>
      </c>
    </row>
    <row r="323" spans="1:16" s="1" customFormat="1" ht="16.5" outlineLevel="2" thickBot="1">
      <c r="A323" s="24" t="s">
        <v>323</v>
      </c>
      <c r="B323" s="65"/>
      <c r="C323" s="31">
        <f>+C322+1</f>
        <v>285</v>
      </c>
      <c r="D323" s="32" t="s">
        <v>1134</v>
      </c>
      <c r="E323" s="33">
        <v>181.68</v>
      </c>
      <c r="F323" s="34">
        <v>10</v>
      </c>
      <c r="G323" s="37">
        <f t="shared" si="37"/>
        <v>18.168</v>
      </c>
      <c r="H323" s="33">
        <v>73.596</v>
      </c>
      <c r="I323" s="33">
        <v>931.03</v>
      </c>
      <c r="J323" s="33">
        <v>1248.573</v>
      </c>
      <c r="K323" s="33">
        <v>56.855</v>
      </c>
      <c r="L323" s="33">
        <v>-42.46</v>
      </c>
      <c r="M323" s="53">
        <f t="shared" si="38"/>
        <v>-26.172999999999995</v>
      </c>
      <c r="N323" s="33">
        <v>-68.633</v>
      </c>
      <c r="O323" s="36">
        <v>0</v>
      </c>
      <c r="P323" s="36">
        <v>0</v>
      </c>
    </row>
    <row r="324" spans="1:16" s="1" customFormat="1" ht="16.5" outlineLevel="1" thickBot="1">
      <c r="A324" s="29" t="s">
        <v>928</v>
      </c>
      <c r="B324" s="65"/>
      <c r="C324" s="38">
        <f>COUNT(C314:C323)</f>
        <v>10</v>
      </c>
      <c r="D324" s="39"/>
      <c r="E324" s="39">
        <f>SUBTOTAL(9,E314:E323)</f>
        <v>1248.4930000000002</v>
      </c>
      <c r="F324" s="40"/>
      <c r="G324" s="41">
        <f aca="true" t="shared" si="40" ref="G324:M324">SUBTOTAL(9,G314:G323)</f>
        <v>124.8493</v>
      </c>
      <c r="H324" s="39">
        <f t="shared" si="40"/>
        <v>2492.847</v>
      </c>
      <c r="I324" s="39">
        <f t="shared" si="40"/>
        <v>11148.525000000001</v>
      </c>
      <c r="J324" s="39">
        <f t="shared" si="40"/>
        <v>10457.769</v>
      </c>
      <c r="K324" s="39">
        <f t="shared" si="40"/>
        <v>359.961</v>
      </c>
      <c r="L324" s="39">
        <f t="shared" si="40"/>
        <v>230.33899999999997</v>
      </c>
      <c r="M324" s="41">
        <f t="shared" si="40"/>
        <v>-117.50999999999999</v>
      </c>
      <c r="N324" s="39">
        <f>SUBTOTAL(9,N314:N323)</f>
        <v>112.82899999999997</v>
      </c>
      <c r="O324" s="42"/>
      <c r="P324" s="42"/>
    </row>
    <row r="325" spans="1:16" s="1" customFormat="1" ht="15.75" outlineLevel="1">
      <c r="A325" s="29"/>
      <c r="B325" s="65"/>
      <c r="C325" s="43"/>
      <c r="D325" s="44"/>
      <c r="E325" s="35"/>
      <c r="F325" s="45"/>
      <c r="G325" s="57"/>
      <c r="H325" s="35"/>
      <c r="I325" s="35"/>
      <c r="J325" s="35"/>
      <c r="K325" s="35"/>
      <c r="L325" s="35"/>
      <c r="M325" s="57"/>
      <c r="N325" s="35"/>
      <c r="O325" s="46"/>
      <c r="P325" s="46"/>
    </row>
    <row r="326" spans="1:16" s="1" customFormat="1" ht="18.75" outlineLevel="1">
      <c r="A326" s="29"/>
      <c r="B326" s="65"/>
      <c r="C326" s="43"/>
      <c r="D326" s="47" t="s">
        <v>960</v>
      </c>
      <c r="E326" s="35"/>
      <c r="F326" s="45"/>
      <c r="G326" s="57"/>
      <c r="H326" s="35"/>
      <c r="I326" s="35"/>
      <c r="J326" s="35"/>
      <c r="K326" s="35"/>
      <c r="L326" s="35"/>
      <c r="M326" s="57"/>
      <c r="N326" s="35"/>
      <c r="O326" s="46"/>
      <c r="P326" s="46"/>
    </row>
    <row r="327" spans="1:16" s="1" customFormat="1" ht="15.75" outlineLevel="1">
      <c r="A327" s="29"/>
      <c r="B327" s="65"/>
      <c r="C327" s="43"/>
      <c r="D327" s="44"/>
      <c r="E327" s="35"/>
      <c r="F327" s="45"/>
      <c r="G327" s="57"/>
      <c r="H327" s="35"/>
      <c r="I327" s="35"/>
      <c r="J327" s="35"/>
      <c r="K327" s="35"/>
      <c r="L327" s="35"/>
      <c r="M327" s="57"/>
      <c r="N327" s="35"/>
      <c r="O327" s="46"/>
      <c r="P327" s="46"/>
    </row>
    <row r="328" spans="1:16" s="1" customFormat="1" ht="15.75" outlineLevel="2">
      <c r="A328" s="24" t="s">
        <v>320</v>
      </c>
      <c r="B328" s="65" t="s">
        <v>334</v>
      </c>
      <c r="C328" s="48">
        <f>+C323+1</f>
        <v>286</v>
      </c>
      <c r="D328" s="49" t="s">
        <v>335</v>
      </c>
      <c r="E328" s="50">
        <v>140</v>
      </c>
      <c r="F328" s="51">
        <v>10</v>
      </c>
      <c r="G328" s="53">
        <f aca="true" t="shared" si="41" ref="G328:G374">+E328/F328</f>
        <v>14</v>
      </c>
      <c r="H328" s="50">
        <v>592.799</v>
      </c>
      <c r="I328" s="50">
        <v>1121.989</v>
      </c>
      <c r="J328" s="50">
        <v>1342.804</v>
      </c>
      <c r="K328" s="50">
        <v>25.067</v>
      </c>
      <c r="L328" s="50">
        <v>180.189</v>
      </c>
      <c r="M328" s="53">
        <f aca="true" t="shared" si="42" ref="M328:M374">+N328-L328</f>
        <v>-9.387</v>
      </c>
      <c r="N328" s="50">
        <v>170.802</v>
      </c>
      <c r="O328" s="52">
        <v>40</v>
      </c>
      <c r="P328" s="52">
        <v>0</v>
      </c>
    </row>
    <row r="329" spans="1:16" s="1" customFormat="1" ht="15.75" outlineLevel="2">
      <c r="A329" s="24" t="s">
        <v>320</v>
      </c>
      <c r="B329" s="65" t="s">
        <v>332</v>
      </c>
      <c r="C329" s="68">
        <f aca="true" t="shared" si="43" ref="C329:C340">+C328+1</f>
        <v>287</v>
      </c>
      <c r="D329" s="29" t="s">
        <v>333</v>
      </c>
      <c r="E329" s="25">
        <v>113.899</v>
      </c>
      <c r="F329" s="26">
        <v>10</v>
      </c>
      <c r="G329" s="56">
        <f t="shared" si="41"/>
        <v>11.3899</v>
      </c>
      <c r="H329" s="25">
        <v>278.495</v>
      </c>
      <c r="I329" s="25">
        <v>909.559</v>
      </c>
      <c r="J329" s="25">
        <v>1207.816</v>
      </c>
      <c r="K329" s="25">
        <v>38.947</v>
      </c>
      <c r="L329" s="25">
        <v>41.437</v>
      </c>
      <c r="M329" s="53">
        <f t="shared" si="42"/>
        <v>-27.398999999999997</v>
      </c>
      <c r="N329" s="25">
        <v>14.038</v>
      </c>
      <c r="O329" s="27">
        <v>12</v>
      </c>
      <c r="P329" s="27">
        <v>0</v>
      </c>
    </row>
    <row r="330" spans="1:16" s="1" customFormat="1" ht="15.75" outlineLevel="2">
      <c r="A330" s="24" t="s">
        <v>320</v>
      </c>
      <c r="B330" s="65" t="s">
        <v>336</v>
      </c>
      <c r="C330" s="68">
        <f t="shared" si="43"/>
        <v>288</v>
      </c>
      <c r="D330" s="29" t="s">
        <v>337</v>
      </c>
      <c r="E330" s="25">
        <v>27.52</v>
      </c>
      <c r="F330" s="26">
        <v>10</v>
      </c>
      <c r="G330" s="56">
        <f t="shared" si="41"/>
        <v>2.752</v>
      </c>
      <c r="H330" s="25">
        <v>37.717</v>
      </c>
      <c r="I330" s="25">
        <v>84.163</v>
      </c>
      <c r="J330" s="25">
        <v>46.861</v>
      </c>
      <c r="K330" s="25">
        <v>1.729</v>
      </c>
      <c r="L330" s="25">
        <v>-3.482</v>
      </c>
      <c r="M330" s="53">
        <f t="shared" si="42"/>
        <v>-0.4379999999999997</v>
      </c>
      <c r="N330" s="25">
        <v>-3.92</v>
      </c>
      <c r="O330" s="27">
        <v>0</v>
      </c>
      <c r="P330" s="27">
        <v>0</v>
      </c>
    </row>
    <row r="331" spans="1:16" s="1" customFormat="1" ht="15.75" outlineLevel="2">
      <c r="A331" s="24" t="s">
        <v>320</v>
      </c>
      <c r="B331" s="65" t="s">
        <v>1038</v>
      </c>
      <c r="C331" s="68">
        <f t="shared" si="43"/>
        <v>289</v>
      </c>
      <c r="D331" s="29" t="s">
        <v>1039</v>
      </c>
      <c r="E331" s="25">
        <v>73.074</v>
      </c>
      <c r="F331" s="26">
        <v>10</v>
      </c>
      <c r="G331" s="56">
        <f>+E331/F331</f>
        <v>7.3073999999999995</v>
      </c>
      <c r="H331" s="25">
        <v>1578.201</v>
      </c>
      <c r="I331" s="25">
        <v>1696.689</v>
      </c>
      <c r="J331" s="25">
        <v>391.622</v>
      </c>
      <c r="K331" s="25">
        <v>0.353</v>
      </c>
      <c r="L331" s="25">
        <v>35.86</v>
      </c>
      <c r="M331" s="53">
        <f t="shared" si="42"/>
        <v>16.647</v>
      </c>
      <c r="N331" s="25">
        <v>52.507</v>
      </c>
      <c r="O331" s="27">
        <v>40</v>
      </c>
      <c r="P331" s="27">
        <v>0</v>
      </c>
    </row>
    <row r="332" spans="1:16" s="1" customFormat="1" ht="15.75" outlineLevel="2">
      <c r="A332" s="24" t="s">
        <v>320</v>
      </c>
      <c r="B332" s="65" t="s">
        <v>338</v>
      </c>
      <c r="C332" s="68">
        <f t="shared" si="43"/>
        <v>290</v>
      </c>
      <c r="D332" s="29" t="s">
        <v>339</v>
      </c>
      <c r="E332" s="25">
        <v>100</v>
      </c>
      <c r="F332" s="26">
        <v>10</v>
      </c>
      <c r="G332" s="56">
        <f t="shared" si="41"/>
        <v>10</v>
      </c>
      <c r="H332" s="25">
        <v>117.946</v>
      </c>
      <c r="I332" s="25">
        <v>102.802</v>
      </c>
      <c r="J332" s="25">
        <v>41.579</v>
      </c>
      <c r="K332" s="25">
        <v>0.072</v>
      </c>
      <c r="L332" s="25">
        <v>-6.582</v>
      </c>
      <c r="M332" s="53">
        <f t="shared" si="42"/>
        <v>-0.30299999999999994</v>
      </c>
      <c r="N332" s="25">
        <v>-6.885</v>
      </c>
      <c r="O332" s="27">
        <v>0</v>
      </c>
      <c r="P332" s="27">
        <v>0</v>
      </c>
    </row>
    <row r="333" spans="1:16" s="1" customFormat="1" ht="15.75" outlineLevel="2">
      <c r="A333" s="24" t="s">
        <v>320</v>
      </c>
      <c r="B333" s="65" t="s">
        <v>1017</v>
      </c>
      <c r="C333" s="68">
        <f t="shared" si="43"/>
        <v>291</v>
      </c>
      <c r="D333" s="29" t="s">
        <v>1002</v>
      </c>
      <c r="E333" s="25">
        <v>40</v>
      </c>
      <c r="F333" s="26">
        <v>10</v>
      </c>
      <c r="G333" s="56">
        <f>+E333/F333</f>
        <v>4</v>
      </c>
      <c r="H333" s="25">
        <v>-189.656</v>
      </c>
      <c r="I333" s="25">
        <v>619.198</v>
      </c>
      <c r="J333" s="25">
        <v>118.817</v>
      </c>
      <c r="K333" s="25">
        <v>6.595</v>
      </c>
      <c r="L333" s="25">
        <v>-17.819</v>
      </c>
      <c r="M333" s="53">
        <f t="shared" si="42"/>
        <v>-0.5940000000000012</v>
      </c>
      <c r="N333" s="25">
        <v>-18.413</v>
      </c>
      <c r="O333" s="27">
        <v>0</v>
      </c>
      <c r="P333" s="27">
        <v>0</v>
      </c>
    </row>
    <row r="334" spans="1:16" s="1" customFormat="1" ht="15.75" outlineLevel="2">
      <c r="A334" s="24" t="s">
        <v>320</v>
      </c>
      <c r="B334" s="65" t="s">
        <v>340</v>
      </c>
      <c r="C334" s="68">
        <f t="shared" si="43"/>
        <v>292</v>
      </c>
      <c r="D334" s="29" t="s">
        <v>341</v>
      </c>
      <c r="E334" s="25">
        <v>55.687</v>
      </c>
      <c r="F334" s="26">
        <v>10</v>
      </c>
      <c r="G334" s="56">
        <f t="shared" si="41"/>
        <v>5.5687</v>
      </c>
      <c r="H334" s="25">
        <v>-75.39</v>
      </c>
      <c r="I334" s="25">
        <v>298.657</v>
      </c>
      <c r="J334" s="25">
        <v>215.377</v>
      </c>
      <c r="K334" s="25">
        <v>10.422</v>
      </c>
      <c r="L334" s="25">
        <v>-27.332</v>
      </c>
      <c r="M334" s="53">
        <f t="shared" si="42"/>
        <v>-12.982</v>
      </c>
      <c r="N334" s="25">
        <v>-40.314</v>
      </c>
      <c r="O334" s="27">
        <v>0</v>
      </c>
      <c r="P334" s="27">
        <v>0</v>
      </c>
    </row>
    <row r="335" spans="1:16" s="1" customFormat="1" ht="15.75" outlineLevel="2">
      <c r="A335" s="24" t="s">
        <v>320</v>
      </c>
      <c r="B335" s="65" t="s">
        <v>1059</v>
      </c>
      <c r="C335" s="68">
        <f t="shared" si="43"/>
        <v>293</v>
      </c>
      <c r="D335" s="29" t="s">
        <v>1060</v>
      </c>
      <c r="E335" s="25">
        <v>406.693</v>
      </c>
      <c r="F335" s="26">
        <v>10</v>
      </c>
      <c r="G335" s="56">
        <f>+E335/F335</f>
        <v>40.6693</v>
      </c>
      <c r="H335" s="25">
        <v>2265.962</v>
      </c>
      <c r="I335" s="25">
        <v>5989.201</v>
      </c>
      <c r="J335" s="25">
        <v>4660.592</v>
      </c>
      <c r="K335" s="25">
        <v>181.534</v>
      </c>
      <c r="L335" s="25">
        <v>124.626</v>
      </c>
      <c r="M335" s="53">
        <f t="shared" si="42"/>
        <v>-43.03</v>
      </c>
      <c r="N335" s="25">
        <v>81.596</v>
      </c>
      <c r="O335" s="27">
        <v>10</v>
      </c>
      <c r="P335" s="27">
        <v>0</v>
      </c>
    </row>
    <row r="336" spans="1:16" s="1" customFormat="1" ht="15.75" outlineLevel="2">
      <c r="A336" s="24" t="s">
        <v>320</v>
      </c>
      <c r="B336" s="65" t="s">
        <v>1040</v>
      </c>
      <c r="C336" s="68">
        <f t="shared" si="43"/>
        <v>294</v>
      </c>
      <c r="D336" s="29" t="s">
        <v>1041</v>
      </c>
      <c r="E336" s="25">
        <v>222.708</v>
      </c>
      <c r="F336" s="26">
        <v>10</v>
      </c>
      <c r="G336" s="56">
        <f>+E336/F336</f>
        <v>22.2708</v>
      </c>
      <c r="H336" s="25">
        <v>550.979</v>
      </c>
      <c r="I336" s="25">
        <v>1647.915</v>
      </c>
      <c r="J336" s="25">
        <v>647.465</v>
      </c>
      <c r="K336" s="25">
        <v>8.349</v>
      </c>
      <c r="L336" s="25">
        <v>82.909</v>
      </c>
      <c r="M336" s="53">
        <f t="shared" si="42"/>
        <v>-6.450000000000003</v>
      </c>
      <c r="N336" s="25">
        <v>76.459</v>
      </c>
      <c r="O336" s="27">
        <v>25</v>
      </c>
      <c r="P336" s="27">
        <v>50</v>
      </c>
    </row>
    <row r="337" spans="1:16" s="1" customFormat="1" ht="15.75" outlineLevel="2">
      <c r="A337" s="24" t="s">
        <v>320</v>
      </c>
      <c r="B337" s="65" t="s">
        <v>342</v>
      </c>
      <c r="C337" s="68">
        <f t="shared" si="43"/>
        <v>295</v>
      </c>
      <c r="D337" s="29" t="s">
        <v>343</v>
      </c>
      <c r="E337" s="25">
        <v>20</v>
      </c>
      <c r="F337" s="26">
        <v>10</v>
      </c>
      <c r="G337" s="56">
        <f t="shared" si="41"/>
        <v>2</v>
      </c>
      <c r="H337" s="25">
        <v>8.865</v>
      </c>
      <c r="I337" s="25">
        <v>311.761</v>
      </c>
      <c r="J337" s="25">
        <v>0.565</v>
      </c>
      <c r="K337" s="25">
        <v>31.598</v>
      </c>
      <c r="L337" s="25">
        <v>-2.007</v>
      </c>
      <c r="M337" s="53">
        <f t="shared" si="42"/>
        <v>0.28500000000000014</v>
      </c>
      <c r="N337" s="25">
        <v>-1.722</v>
      </c>
      <c r="O337" s="27">
        <v>0</v>
      </c>
      <c r="P337" s="27">
        <v>0</v>
      </c>
    </row>
    <row r="338" spans="1:16" s="1" customFormat="1" ht="15.75" outlineLevel="2">
      <c r="A338" s="24" t="s">
        <v>320</v>
      </c>
      <c r="B338" s="65" t="s">
        <v>344</v>
      </c>
      <c r="C338" s="68">
        <f t="shared" si="43"/>
        <v>296</v>
      </c>
      <c r="D338" s="29" t="s">
        <v>345</v>
      </c>
      <c r="E338" s="25">
        <v>12.5</v>
      </c>
      <c r="F338" s="26">
        <v>10</v>
      </c>
      <c r="G338" s="56">
        <f t="shared" si="41"/>
        <v>1.25</v>
      </c>
      <c r="H338" s="25">
        <v>1079.459</v>
      </c>
      <c r="I338" s="25">
        <v>5995.619</v>
      </c>
      <c r="J338" s="25">
        <v>7091.94</v>
      </c>
      <c r="K338" s="25">
        <v>433.788</v>
      </c>
      <c r="L338" s="25">
        <v>195.189</v>
      </c>
      <c r="M338" s="53">
        <f t="shared" si="42"/>
        <v>-91.51599999999999</v>
      </c>
      <c r="N338" s="25">
        <v>103.673</v>
      </c>
      <c r="O338" s="27">
        <v>75</v>
      </c>
      <c r="P338" s="27">
        <v>0</v>
      </c>
    </row>
    <row r="339" spans="1:16" s="1" customFormat="1" ht="15.75" outlineLevel="2">
      <c r="A339" s="24" t="s">
        <v>320</v>
      </c>
      <c r="B339" s="65" t="s">
        <v>348</v>
      </c>
      <c r="C339" s="68">
        <f t="shared" si="43"/>
        <v>297</v>
      </c>
      <c r="D339" s="29" t="s">
        <v>349</v>
      </c>
      <c r="E339" s="25">
        <v>340.733</v>
      </c>
      <c r="F339" s="26">
        <v>10</v>
      </c>
      <c r="G339" s="56">
        <f t="shared" si="41"/>
        <v>34.0733</v>
      </c>
      <c r="H339" s="25">
        <v>1990.091</v>
      </c>
      <c r="I339" s="25">
        <v>6096.555</v>
      </c>
      <c r="J339" s="25">
        <v>5566.862</v>
      </c>
      <c r="K339" s="25">
        <v>181.525</v>
      </c>
      <c r="L339" s="25">
        <v>381.834</v>
      </c>
      <c r="M339" s="53">
        <f t="shared" si="42"/>
        <v>-80</v>
      </c>
      <c r="N339" s="25">
        <v>301.834</v>
      </c>
      <c r="O339" s="27">
        <v>30</v>
      </c>
      <c r="P339" s="27">
        <v>0</v>
      </c>
    </row>
    <row r="340" spans="1:16" s="1" customFormat="1" ht="15.75" outlineLevel="2">
      <c r="A340" s="24" t="s">
        <v>320</v>
      </c>
      <c r="B340" s="65" t="s">
        <v>346</v>
      </c>
      <c r="C340" s="68">
        <f t="shared" si="43"/>
        <v>298</v>
      </c>
      <c r="D340" s="29" t="s">
        <v>347</v>
      </c>
      <c r="E340" s="25">
        <v>326.356</v>
      </c>
      <c r="F340" s="26">
        <v>10</v>
      </c>
      <c r="G340" s="56">
        <f t="shared" si="41"/>
        <v>32.6356</v>
      </c>
      <c r="H340" s="25">
        <v>166.306</v>
      </c>
      <c r="I340" s="25">
        <v>1625.498</v>
      </c>
      <c r="J340" s="25">
        <v>1448</v>
      </c>
      <c r="K340" s="25">
        <v>21.667</v>
      </c>
      <c r="L340" s="25">
        <v>-43.685</v>
      </c>
      <c r="M340" s="53">
        <f t="shared" si="42"/>
        <v>60.084</v>
      </c>
      <c r="N340" s="25">
        <v>16.399</v>
      </c>
      <c r="O340" s="27">
        <v>0</v>
      </c>
      <c r="P340" s="27">
        <v>0</v>
      </c>
    </row>
    <row r="341" spans="1:16" s="1" customFormat="1" ht="15.75" outlineLevel="2">
      <c r="A341" s="24" t="s">
        <v>320</v>
      </c>
      <c r="B341" s="65" t="s">
        <v>350</v>
      </c>
      <c r="C341" s="68">
        <f aca="true" t="shared" si="44" ref="C341:C350">+C340+1</f>
        <v>299</v>
      </c>
      <c r="D341" s="29" t="s">
        <v>351</v>
      </c>
      <c r="E341" s="25">
        <v>12</v>
      </c>
      <c r="F341" s="26">
        <v>10</v>
      </c>
      <c r="G341" s="56">
        <f t="shared" si="41"/>
        <v>1.2</v>
      </c>
      <c r="H341" s="25">
        <v>-94.008</v>
      </c>
      <c r="I341" s="25">
        <v>124.062</v>
      </c>
      <c r="J341" s="25">
        <v>0</v>
      </c>
      <c r="K341" s="25">
        <v>0</v>
      </c>
      <c r="L341" s="25">
        <v>-0.061</v>
      </c>
      <c r="M341" s="53">
        <f t="shared" si="42"/>
        <v>-0.183</v>
      </c>
      <c r="N341" s="25">
        <v>-0.244</v>
      </c>
      <c r="O341" s="27">
        <v>0</v>
      </c>
      <c r="P341" s="27">
        <v>0</v>
      </c>
    </row>
    <row r="342" spans="1:16" s="1" customFormat="1" ht="15.75" outlineLevel="2">
      <c r="A342" s="24" t="s">
        <v>320</v>
      </c>
      <c r="B342" s="65"/>
      <c r="C342" s="68">
        <f>+C341+1</f>
        <v>300</v>
      </c>
      <c r="D342" s="29" t="s">
        <v>1232</v>
      </c>
      <c r="E342" s="25">
        <v>37.8</v>
      </c>
      <c r="F342" s="26">
        <v>10</v>
      </c>
      <c r="G342" s="56">
        <f>+E342/F342</f>
        <v>3.78</v>
      </c>
      <c r="H342" s="25">
        <v>-54.032</v>
      </c>
      <c r="I342" s="25">
        <v>264.954</v>
      </c>
      <c r="J342" s="25">
        <v>342.516</v>
      </c>
      <c r="K342" s="25">
        <v>18.457</v>
      </c>
      <c r="L342" s="25">
        <v>13.817</v>
      </c>
      <c r="M342" s="53">
        <f t="shared" si="42"/>
        <v>-2.569000000000001</v>
      </c>
      <c r="N342" s="25">
        <v>11.248</v>
      </c>
      <c r="O342" s="27">
        <v>0</v>
      </c>
      <c r="P342" s="27">
        <v>0</v>
      </c>
    </row>
    <row r="343" spans="1:16" s="1" customFormat="1" ht="15.75" outlineLevel="2">
      <c r="A343" s="24" t="s">
        <v>320</v>
      </c>
      <c r="B343" s="65"/>
      <c r="C343" s="68">
        <f>+C342+1</f>
        <v>301</v>
      </c>
      <c r="D343" s="29" t="s">
        <v>1204</v>
      </c>
      <c r="E343" s="25">
        <v>132.716</v>
      </c>
      <c r="F343" s="26">
        <v>10</v>
      </c>
      <c r="G343" s="56">
        <f>+E343/F343</f>
        <v>13.271600000000001</v>
      </c>
      <c r="H343" s="25">
        <v>-207.911</v>
      </c>
      <c r="I343" s="25">
        <v>318.99</v>
      </c>
      <c r="J343" s="25">
        <v>40.589</v>
      </c>
      <c r="K343" s="25">
        <v>9.653</v>
      </c>
      <c r="L343" s="25">
        <v>65.203</v>
      </c>
      <c r="M343" s="53">
        <f t="shared" si="42"/>
        <v>-0.9170000000000016</v>
      </c>
      <c r="N343" s="25">
        <v>64.286</v>
      </c>
      <c r="O343" s="27">
        <v>0</v>
      </c>
      <c r="P343" s="27">
        <v>0</v>
      </c>
    </row>
    <row r="344" spans="1:16" s="1" customFormat="1" ht="15.75" outlineLevel="2">
      <c r="A344" s="24" t="s">
        <v>320</v>
      </c>
      <c r="B344" s="65" t="s">
        <v>352</v>
      </c>
      <c r="C344" s="68">
        <f>+C343+1</f>
        <v>302</v>
      </c>
      <c r="D344" s="29" t="s">
        <v>353</v>
      </c>
      <c r="E344" s="25">
        <v>106.258</v>
      </c>
      <c r="F344" s="26">
        <v>10</v>
      </c>
      <c r="G344" s="56">
        <f t="shared" si="41"/>
        <v>10.6258</v>
      </c>
      <c r="H344" s="25">
        <v>394.158</v>
      </c>
      <c r="I344" s="25">
        <v>1421.013</v>
      </c>
      <c r="J344" s="25">
        <v>1152.73</v>
      </c>
      <c r="K344" s="25">
        <v>26.212</v>
      </c>
      <c r="L344" s="25">
        <v>61.634</v>
      </c>
      <c r="M344" s="53">
        <f t="shared" si="42"/>
        <v>-4.014000000000003</v>
      </c>
      <c r="N344" s="25">
        <v>57.62</v>
      </c>
      <c r="O344" s="27">
        <v>25</v>
      </c>
      <c r="P344" s="27">
        <v>0</v>
      </c>
    </row>
    <row r="345" spans="1:16" s="1" customFormat="1" ht="15.75" outlineLevel="2">
      <c r="A345" s="24" t="s">
        <v>320</v>
      </c>
      <c r="B345" s="65" t="s">
        <v>354</v>
      </c>
      <c r="C345" s="68">
        <f t="shared" si="44"/>
        <v>303</v>
      </c>
      <c r="D345" s="29" t="s">
        <v>355</v>
      </c>
      <c r="E345" s="25">
        <v>30</v>
      </c>
      <c r="F345" s="26">
        <v>10</v>
      </c>
      <c r="G345" s="56">
        <f t="shared" si="41"/>
        <v>3</v>
      </c>
      <c r="H345" s="25">
        <v>18.995</v>
      </c>
      <c r="I345" s="25">
        <v>64.483</v>
      </c>
      <c r="J345" s="25">
        <v>82.054</v>
      </c>
      <c r="K345" s="25">
        <v>1.475</v>
      </c>
      <c r="L345" s="25">
        <v>1.094</v>
      </c>
      <c r="M345" s="53">
        <f t="shared" si="42"/>
        <v>-0.6600000000000001</v>
      </c>
      <c r="N345" s="25">
        <v>0.434</v>
      </c>
      <c r="O345" s="27">
        <v>0</v>
      </c>
      <c r="P345" s="27">
        <v>0</v>
      </c>
    </row>
    <row r="346" spans="1:16" s="1" customFormat="1" ht="15.75" outlineLevel="2">
      <c r="A346" s="24" t="s">
        <v>320</v>
      </c>
      <c r="B346" s="65" t="s">
        <v>356</v>
      </c>
      <c r="C346" s="68">
        <f t="shared" si="44"/>
        <v>304</v>
      </c>
      <c r="D346" s="29" t="s">
        <v>357</v>
      </c>
      <c r="E346" s="25">
        <v>96.6</v>
      </c>
      <c r="F346" s="26">
        <v>10</v>
      </c>
      <c r="G346" s="56">
        <f t="shared" si="41"/>
        <v>9.66</v>
      </c>
      <c r="H346" s="25">
        <v>265.949</v>
      </c>
      <c r="I346" s="25">
        <v>1355.284</v>
      </c>
      <c r="J346" s="25">
        <v>1426.684</v>
      </c>
      <c r="K346" s="25">
        <v>47.843</v>
      </c>
      <c r="L346" s="25">
        <v>36.659</v>
      </c>
      <c r="M346" s="53">
        <f t="shared" si="42"/>
        <v>-16.544999999999998</v>
      </c>
      <c r="N346" s="25">
        <v>20.114</v>
      </c>
      <c r="O346" s="27">
        <v>10</v>
      </c>
      <c r="P346" s="27">
        <v>0</v>
      </c>
    </row>
    <row r="347" spans="1:16" s="1" customFormat="1" ht="15.75" outlineLevel="2">
      <c r="A347" s="24" t="s">
        <v>320</v>
      </c>
      <c r="B347" s="65" t="s">
        <v>358</v>
      </c>
      <c r="C347" s="68">
        <f t="shared" si="44"/>
        <v>305</v>
      </c>
      <c r="D347" s="29" t="s">
        <v>359</v>
      </c>
      <c r="E347" s="25">
        <v>70.169</v>
      </c>
      <c r="F347" s="26">
        <v>10</v>
      </c>
      <c r="G347" s="56">
        <f t="shared" si="41"/>
        <v>7.0169</v>
      </c>
      <c r="H347" s="25">
        <v>-238.632</v>
      </c>
      <c r="I347" s="25">
        <v>506.11</v>
      </c>
      <c r="J347" s="25">
        <v>433.45</v>
      </c>
      <c r="K347" s="25">
        <v>10.879</v>
      </c>
      <c r="L347" s="25">
        <v>-31.644</v>
      </c>
      <c r="M347" s="53">
        <f t="shared" si="42"/>
        <v>-2.189</v>
      </c>
      <c r="N347" s="25">
        <v>-33.833</v>
      </c>
      <c r="O347" s="27">
        <v>0</v>
      </c>
      <c r="P347" s="27">
        <v>0</v>
      </c>
    </row>
    <row r="348" spans="1:16" s="1" customFormat="1" ht="15.75" outlineLevel="2">
      <c r="A348" s="24" t="s">
        <v>320</v>
      </c>
      <c r="B348" s="65"/>
      <c r="C348" s="68">
        <f t="shared" si="44"/>
        <v>306</v>
      </c>
      <c r="D348" s="29" t="s">
        <v>1136</v>
      </c>
      <c r="E348" s="25">
        <v>12.275</v>
      </c>
      <c r="F348" s="26">
        <v>10</v>
      </c>
      <c r="G348" s="56">
        <f>+E348/F348</f>
        <v>1.2275</v>
      </c>
      <c r="H348" s="25">
        <v>-4.384</v>
      </c>
      <c r="I348" s="25">
        <v>130.947</v>
      </c>
      <c r="J348" s="25">
        <v>375.918</v>
      </c>
      <c r="K348" s="25">
        <v>2.704</v>
      </c>
      <c r="L348" s="25">
        <v>-1.36</v>
      </c>
      <c r="M348" s="53">
        <f t="shared" si="42"/>
        <v>-10.941</v>
      </c>
      <c r="N348" s="25">
        <v>-12.301</v>
      </c>
      <c r="O348" s="27">
        <v>0</v>
      </c>
      <c r="P348" s="27">
        <v>0</v>
      </c>
    </row>
    <row r="349" spans="1:16" s="1" customFormat="1" ht="15.75" outlineLevel="2">
      <c r="A349" s="24" t="s">
        <v>320</v>
      </c>
      <c r="B349" s="65"/>
      <c r="C349" s="68">
        <f t="shared" si="44"/>
        <v>307</v>
      </c>
      <c r="D349" s="29" t="s">
        <v>1130</v>
      </c>
      <c r="E349" s="25">
        <v>288.596</v>
      </c>
      <c r="F349" s="26">
        <v>10</v>
      </c>
      <c r="G349" s="56">
        <f>+E349/F349</f>
        <v>28.8596</v>
      </c>
      <c r="H349" s="25">
        <v>-892.921</v>
      </c>
      <c r="I349" s="25">
        <v>3875.157</v>
      </c>
      <c r="J349" s="25">
        <v>1732.415</v>
      </c>
      <c r="K349" s="25">
        <v>111.143</v>
      </c>
      <c r="L349" s="25">
        <v>-116.51</v>
      </c>
      <c r="M349" s="53">
        <f t="shared" si="42"/>
        <v>-9.086999999999989</v>
      </c>
      <c r="N349" s="25">
        <v>-125.597</v>
      </c>
      <c r="O349" s="27">
        <v>0</v>
      </c>
      <c r="P349" s="27">
        <v>0</v>
      </c>
    </row>
    <row r="350" spans="1:16" s="1" customFormat="1" ht="15.75" outlineLevel="2">
      <c r="A350" s="24" t="s">
        <v>320</v>
      </c>
      <c r="B350" s="65" t="s">
        <v>1075</v>
      </c>
      <c r="C350" s="68">
        <f t="shared" si="44"/>
        <v>308</v>
      </c>
      <c r="D350" s="29" t="s">
        <v>1076</v>
      </c>
      <c r="E350" s="25">
        <v>801.798</v>
      </c>
      <c r="F350" s="26">
        <v>10</v>
      </c>
      <c r="G350" s="56">
        <f>+E350/F350</f>
        <v>80.1798</v>
      </c>
      <c r="H350" s="25">
        <v>1757.849</v>
      </c>
      <c r="I350" s="25">
        <v>5596.299</v>
      </c>
      <c r="J350" s="25">
        <v>5035.894</v>
      </c>
      <c r="K350" s="25">
        <v>287.249</v>
      </c>
      <c r="L350" s="25">
        <v>167.017</v>
      </c>
      <c r="M350" s="53">
        <f t="shared" si="42"/>
        <v>-11.764999999999986</v>
      </c>
      <c r="N350" s="25">
        <v>155.252</v>
      </c>
      <c r="O350" s="27">
        <v>10</v>
      </c>
      <c r="P350" s="27">
        <v>0</v>
      </c>
    </row>
    <row r="351" spans="1:16" s="1" customFormat="1" ht="15.75" outlineLevel="2">
      <c r="A351" s="24" t="s">
        <v>320</v>
      </c>
      <c r="B351" s="65" t="s">
        <v>1042</v>
      </c>
      <c r="C351" s="68">
        <f aca="true" t="shared" si="45" ref="C351:C361">+C350+1</f>
        <v>309</v>
      </c>
      <c r="D351" s="29" t="s">
        <v>1043</v>
      </c>
      <c r="E351" s="25">
        <v>868.654</v>
      </c>
      <c r="F351" s="26">
        <v>10</v>
      </c>
      <c r="G351" s="56">
        <f>+E351/F351</f>
        <v>86.8654</v>
      </c>
      <c r="H351" s="25">
        <v>1281.407</v>
      </c>
      <c r="I351" s="25">
        <v>4829.723</v>
      </c>
      <c r="J351" s="25">
        <v>2428.127</v>
      </c>
      <c r="K351" s="25">
        <v>184.976</v>
      </c>
      <c r="L351" s="25">
        <v>248.44</v>
      </c>
      <c r="M351" s="53">
        <f t="shared" si="42"/>
        <v>-20.25200000000001</v>
      </c>
      <c r="N351" s="25">
        <v>228.188</v>
      </c>
      <c r="O351" s="27">
        <v>0</v>
      </c>
      <c r="P351" s="27">
        <v>0</v>
      </c>
    </row>
    <row r="352" spans="1:16" s="1" customFormat="1" ht="15.75" outlineLevel="2">
      <c r="A352" s="24" t="s">
        <v>320</v>
      </c>
      <c r="B352" s="65" t="s">
        <v>731</v>
      </c>
      <c r="C352" s="68">
        <f t="shared" si="45"/>
        <v>310</v>
      </c>
      <c r="D352" s="29" t="s">
        <v>732</v>
      </c>
      <c r="E352" s="25">
        <v>40</v>
      </c>
      <c r="F352" s="26">
        <v>10</v>
      </c>
      <c r="G352" s="56">
        <f t="shared" si="41"/>
        <v>4</v>
      </c>
      <c r="H352" s="25">
        <v>-43.4</v>
      </c>
      <c r="I352" s="25">
        <v>99.677</v>
      </c>
      <c r="J352" s="25">
        <v>24.135</v>
      </c>
      <c r="K352" s="25">
        <v>0.024</v>
      </c>
      <c r="L352" s="25">
        <v>-12.022</v>
      </c>
      <c r="M352" s="53">
        <f t="shared" si="42"/>
        <v>-0.19099999999999895</v>
      </c>
      <c r="N352" s="25">
        <v>-12.213</v>
      </c>
      <c r="O352" s="27">
        <v>0</v>
      </c>
      <c r="P352" s="27">
        <v>0</v>
      </c>
    </row>
    <row r="353" spans="1:16" s="1" customFormat="1" ht="15.75" outlineLevel="2">
      <c r="A353" s="24" t="s">
        <v>320</v>
      </c>
      <c r="B353" s="65" t="s">
        <v>1090</v>
      </c>
      <c r="C353" s="68">
        <f t="shared" si="45"/>
        <v>311</v>
      </c>
      <c r="D353" s="29" t="s">
        <v>1091</v>
      </c>
      <c r="E353" s="25">
        <v>99.739</v>
      </c>
      <c r="F353" s="26">
        <v>10</v>
      </c>
      <c r="G353" s="56">
        <f>+E353/F353</f>
        <v>9.9739</v>
      </c>
      <c r="H353" s="25">
        <v>1136.328</v>
      </c>
      <c r="I353" s="25">
        <v>1471.031</v>
      </c>
      <c r="J353" s="25">
        <v>3172.585</v>
      </c>
      <c r="K353" s="25">
        <v>50.075</v>
      </c>
      <c r="L353" s="25">
        <v>221.673</v>
      </c>
      <c r="M353" s="53">
        <f t="shared" si="42"/>
        <v>-28.682999999999993</v>
      </c>
      <c r="N353" s="25">
        <v>192.99</v>
      </c>
      <c r="O353" s="27">
        <v>40</v>
      </c>
      <c r="P353" s="27">
        <v>0</v>
      </c>
    </row>
    <row r="354" spans="1:16" s="1" customFormat="1" ht="15.75" outlineLevel="2">
      <c r="A354" s="24" t="s">
        <v>320</v>
      </c>
      <c r="B354" s="65"/>
      <c r="C354" s="68">
        <f>+C353+1</f>
        <v>312</v>
      </c>
      <c r="D354" s="29" t="s">
        <v>1135</v>
      </c>
      <c r="E354" s="25">
        <v>200</v>
      </c>
      <c r="F354" s="26">
        <v>10</v>
      </c>
      <c r="G354" s="56">
        <f>+E354/F354</f>
        <v>20</v>
      </c>
      <c r="H354" s="25">
        <v>430.849</v>
      </c>
      <c r="I354" s="25">
        <v>3587.81</v>
      </c>
      <c r="J354" s="25">
        <v>3008.333</v>
      </c>
      <c r="K354" s="25">
        <v>119.088</v>
      </c>
      <c r="L354" s="25">
        <v>116.644</v>
      </c>
      <c r="M354" s="53">
        <f t="shared" si="42"/>
        <v>-23.775000000000006</v>
      </c>
      <c r="N354" s="25">
        <v>92.869</v>
      </c>
      <c r="O354" s="27">
        <v>5</v>
      </c>
      <c r="P354" s="27">
        <v>0</v>
      </c>
    </row>
    <row r="355" spans="1:16" s="1" customFormat="1" ht="15.75" outlineLevel="2">
      <c r="A355" s="24" t="s">
        <v>320</v>
      </c>
      <c r="B355" s="65" t="s">
        <v>1116</v>
      </c>
      <c r="C355" s="68">
        <f>+C354+1</f>
        <v>313</v>
      </c>
      <c r="D355" s="29" t="s">
        <v>1117</v>
      </c>
      <c r="E355" s="25">
        <v>221.052</v>
      </c>
      <c r="F355" s="26">
        <v>10</v>
      </c>
      <c r="G355" s="56">
        <f>+E355/F355</f>
        <v>22.1052</v>
      </c>
      <c r="H355" s="25">
        <v>90.438</v>
      </c>
      <c r="I355" s="25">
        <v>718.196</v>
      </c>
      <c r="J355" s="25">
        <v>823.882</v>
      </c>
      <c r="K355" s="25">
        <v>40.026</v>
      </c>
      <c r="L355" s="25">
        <v>18.763</v>
      </c>
      <c r="M355" s="53">
        <f t="shared" si="42"/>
        <v>-4.1190000000000015</v>
      </c>
      <c r="N355" s="25">
        <v>14.644</v>
      </c>
      <c r="O355" s="27">
        <v>0</v>
      </c>
      <c r="P355" s="27">
        <v>0</v>
      </c>
    </row>
    <row r="356" spans="1:16" s="1" customFormat="1" ht="15.75" outlineLevel="2">
      <c r="A356" s="24" t="s">
        <v>320</v>
      </c>
      <c r="B356" s="65" t="s">
        <v>1118</v>
      </c>
      <c r="C356" s="68">
        <f>+C355+1</f>
        <v>314</v>
      </c>
      <c r="D356" s="29" t="s">
        <v>1119</v>
      </c>
      <c r="E356" s="25">
        <v>37.5</v>
      </c>
      <c r="F356" s="26">
        <v>10</v>
      </c>
      <c r="G356" s="56">
        <f>+E356/F356</f>
        <v>3.75</v>
      </c>
      <c r="H356" s="25">
        <v>-18.564</v>
      </c>
      <c r="I356" s="25">
        <v>26.802</v>
      </c>
      <c r="J356" s="25">
        <v>0</v>
      </c>
      <c r="K356" s="25">
        <v>0.114</v>
      </c>
      <c r="L356" s="25">
        <v>0.375</v>
      </c>
      <c r="M356" s="53">
        <f t="shared" si="42"/>
        <v>-0.6619999999999999</v>
      </c>
      <c r="N356" s="25">
        <v>-0.287</v>
      </c>
      <c r="O356" s="27">
        <v>0</v>
      </c>
      <c r="P356" s="27">
        <v>0</v>
      </c>
    </row>
    <row r="357" spans="1:16" s="1" customFormat="1" ht="15.75" outlineLevel="2">
      <c r="A357" s="24" t="s">
        <v>320</v>
      </c>
      <c r="B357" s="65" t="s">
        <v>360</v>
      </c>
      <c r="C357" s="68">
        <f>+C356+1</f>
        <v>315</v>
      </c>
      <c r="D357" s="29" t="s">
        <v>1092</v>
      </c>
      <c r="E357" s="25">
        <v>188.892</v>
      </c>
      <c r="F357" s="26">
        <v>10</v>
      </c>
      <c r="G357" s="56">
        <f t="shared" si="41"/>
        <v>18.8892</v>
      </c>
      <c r="H357" s="25">
        <v>124.374</v>
      </c>
      <c r="I357" s="25">
        <v>1188.213</v>
      </c>
      <c r="J357" s="25">
        <v>1067.346</v>
      </c>
      <c r="K357" s="25">
        <v>59.932</v>
      </c>
      <c r="L357" s="25">
        <v>24.741</v>
      </c>
      <c r="M357" s="53">
        <f t="shared" si="42"/>
        <v>20.6</v>
      </c>
      <c r="N357" s="25">
        <v>45.341</v>
      </c>
      <c r="O357" s="27">
        <v>0</v>
      </c>
      <c r="P357" s="27">
        <v>0</v>
      </c>
    </row>
    <row r="358" spans="1:16" s="1" customFormat="1" ht="15.75" outlineLevel="2">
      <c r="A358" s="24" t="s">
        <v>320</v>
      </c>
      <c r="B358" s="65" t="s">
        <v>1093</v>
      </c>
      <c r="C358" s="68">
        <f t="shared" si="45"/>
        <v>316</v>
      </c>
      <c r="D358" s="29" t="s">
        <v>1094</v>
      </c>
      <c r="E358" s="25">
        <v>27</v>
      </c>
      <c r="F358" s="26">
        <v>10</v>
      </c>
      <c r="G358" s="56">
        <f>+E358/F358</f>
        <v>2.7</v>
      </c>
      <c r="H358" s="25">
        <v>-241.151</v>
      </c>
      <c r="I358" s="25">
        <v>168.748</v>
      </c>
      <c r="J358" s="25">
        <v>75.943</v>
      </c>
      <c r="K358" s="25">
        <v>0.062</v>
      </c>
      <c r="L358" s="25">
        <v>1.561</v>
      </c>
      <c r="M358" s="53">
        <f t="shared" si="42"/>
        <v>-0.381</v>
      </c>
      <c r="N358" s="25">
        <v>1.18</v>
      </c>
      <c r="O358" s="27">
        <v>5</v>
      </c>
      <c r="P358" s="27">
        <v>0</v>
      </c>
    </row>
    <row r="359" spans="1:16" s="1" customFormat="1" ht="15.75" outlineLevel="2">
      <c r="A359" s="24" t="s">
        <v>320</v>
      </c>
      <c r="B359" s="65" t="s">
        <v>361</v>
      </c>
      <c r="C359" s="68">
        <f t="shared" si="45"/>
        <v>317</v>
      </c>
      <c r="D359" s="29" t="s">
        <v>362</v>
      </c>
      <c r="E359" s="25">
        <v>242</v>
      </c>
      <c r="F359" s="26">
        <v>10</v>
      </c>
      <c r="G359" s="56">
        <f t="shared" si="41"/>
        <v>24.2</v>
      </c>
      <c r="H359" s="25">
        <v>408.565</v>
      </c>
      <c r="I359" s="25">
        <v>2939.198</v>
      </c>
      <c r="J359" s="25">
        <v>1716.436</v>
      </c>
      <c r="K359" s="25">
        <v>102.515</v>
      </c>
      <c r="L359" s="25">
        <v>8.037</v>
      </c>
      <c r="M359" s="53">
        <f t="shared" si="42"/>
        <v>-14.477</v>
      </c>
      <c r="N359" s="25">
        <v>-6.44</v>
      </c>
      <c r="O359" s="27">
        <v>0</v>
      </c>
      <c r="P359" s="27">
        <v>0</v>
      </c>
    </row>
    <row r="360" spans="1:16" s="1" customFormat="1" ht="15.75" outlineLevel="2">
      <c r="A360" s="24" t="s">
        <v>320</v>
      </c>
      <c r="B360" s="65" t="s">
        <v>1018</v>
      </c>
      <c r="C360" s="68">
        <f t="shared" si="45"/>
        <v>318</v>
      </c>
      <c r="D360" s="29" t="s">
        <v>1019</v>
      </c>
      <c r="E360" s="25">
        <v>443.52</v>
      </c>
      <c r="F360" s="26">
        <v>10</v>
      </c>
      <c r="G360" s="56">
        <f>+E360/F360</f>
        <v>44.352</v>
      </c>
      <c r="H360" s="25">
        <v>1362.625</v>
      </c>
      <c r="I360" s="25">
        <v>3062.544</v>
      </c>
      <c r="J360" s="25">
        <v>4226.715</v>
      </c>
      <c r="K360" s="25">
        <v>119.083</v>
      </c>
      <c r="L360" s="25">
        <v>375.417</v>
      </c>
      <c r="M360" s="53">
        <f t="shared" si="42"/>
        <v>-48</v>
      </c>
      <c r="N360" s="25">
        <v>327.417</v>
      </c>
      <c r="O360" s="27">
        <v>25</v>
      </c>
      <c r="P360" s="27">
        <v>0</v>
      </c>
    </row>
    <row r="361" spans="1:16" s="1" customFormat="1" ht="15.75" outlineLevel="2">
      <c r="A361" s="24" t="s">
        <v>320</v>
      </c>
      <c r="B361" s="65" t="s">
        <v>321</v>
      </c>
      <c r="C361" s="68">
        <f t="shared" si="45"/>
        <v>319</v>
      </c>
      <c r="D361" s="29" t="s">
        <v>322</v>
      </c>
      <c r="E361" s="25">
        <v>1224.788</v>
      </c>
      <c r="F361" s="26">
        <v>10</v>
      </c>
      <c r="G361" s="56">
        <f t="shared" si="41"/>
        <v>122.4788</v>
      </c>
      <c r="H361" s="25">
        <v>6118.124</v>
      </c>
      <c r="I361" s="25">
        <v>15454.628</v>
      </c>
      <c r="J361" s="25">
        <v>13209.299</v>
      </c>
      <c r="K361" s="25">
        <v>635.296</v>
      </c>
      <c r="L361" s="25">
        <v>544.135</v>
      </c>
      <c r="M361" s="53">
        <f t="shared" si="42"/>
        <v>-133.55599999999998</v>
      </c>
      <c r="N361" s="25">
        <v>410.579</v>
      </c>
      <c r="O361" s="27">
        <v>15</v>
      </c>
      <c r="P361" s="27">
        <v>0</v>
      </c>
    </row>
    <row r="362" spans="1:16" s="1" customFormat="1" ht="15.75" outlineLevel="2">
      <c r="A362" s="24" t="s">
        <v>320</v>
      </c>
      <c r="B362" s="65"/>
      <c r="C362" s="68">
        <f>+C361+1</f>
        <v>320</v>
      </c>
      <c r="D362" s="29" t="s">
        <v>1139</v>
      </c>
      <c r="E362" s="25">
        <v>105</v>
      </c>
      <c r="F362" s="26">
        <v>10</v>
      </c>
      <c r="G362" s="56">
        <f>+E362/F362</f>
        <v>10.5</v>
      </c>
      <c r="H362" s="25">
        <v>307.725</v>
      </c>
      <c r="I362" s="25">
        <v>872.205</v>
      </c>
      <c r="J362" s="25">
        <v>934.025</v>
      </c>
      <c r="K362" s="25">
        <v>53.447</v>
      </c>
      <c r="L362" s="25">
        <v>41.356</v>
      </c>
      <c r="M362" s="53">
        <f t="shared" si="42"/>
        <v>-10.5</v>
      </c>
      <c r="N362" s="25">
        <v>30.856</v>
      </c>
      <c r="O362" s="27">
        <v>12.5</v>
      </c>
      <c r="P362" s="27">
        <v>0</v>
      </c>
    </row>
    <row r="363" spans="1:16" s="1" customFormat="1" ht="15.75" outlineLevel="2">
      <c r="A363" s="24" t="s">
        <v>320</v>
      </c>
      <c r="B363" s="65" t="s">
        <v>363</v>
      </c>
      <c r="C363" s="68">
        <f>+C362+1</f>
        <v>321</v>
      </c>
      <c r="D363" s="29" t="s">
        <v>364</v>
      </c>
      <c r="E363" s="25">
        <v>31.25</v>
      </c>
      <c r="F363" s="26">
        <v>10</v>
      </c>
      <c r="G363" s="56">
        <f t="shared" si="41"/>
        <v>3.125</v>
      </c>
      <c r="H363" s="25">
        <v>364.894</v>
      </c>
      <c r="I363" s="25">
        <v>2473.688</v>
      </c>
      <c r="J363" s="25">
        <v>3205.631</v>
      </c>
      <c r="K363" s="25">
        <v>151.355</v>
      </c>
      <c r="L363" s="25">
        <v>76.028</v>
      </c>
      <c r="M363" s="53">
        <f t="shared" si="42"/>
        <v>-23.36800000000001</v>
      </c>
      <c r="N363" s="25">
        <v>52.66</v>
      </c>
      <c r="O363" s="27">
        <v>10</v>
      </c>
      <c r="P363" s="27">
        <v>0</v>
      </c>
    </row>
    <row r="364" spans="1:16" s="1" customFormat="1" ht="15.75" outlineLevel="2">
      <c r="A364" s="24" t="s">
        <v>320</v>
      </c>
      <c r="B364" s="65" t="s">
        <v>1120</v>
      </c>
      <c r="C364" s="68">
        <f aca="true" t="shared" si="46" ref="C364:C373">+C363+1</f>
        <v>322</v>
      </c>
      <c r="D364" s="29" t="s">
        <v>1121</v>
      </c>
      <c r="E364" s="25">
        <v>212.926</v>
      </c>
      <c r="F364" s="26">
        <v>10</v>
      </c>
      <c r="G364" s="56">
        <f>+E364/F364</f>
        <v>21.2926</v>
      </c>
      <c r="H364" s="25">
        <v>-13.84</v>
      </c>
      <c r="I364" s="25">
        <v>921.73</v>
      </c>
      <c r="J364" s="25">
        <v>572.602</v>
      </c>
      <c r="K364" s="25">
        <v>2.38</v>
      </c>
      <c r="L364" s="25">
        <v>-34.392</v>
      </c>
      <c r="M364" s="53">
        <f t="shared" si="42"/>
        <v>-2.8629999999999995</v>
      </c>
      <c r="N364" s="25">
        <v>-37.255</v>
      </c>
      <c r="O364" s="27">
        <v>0</v>
      </c>
      <c r="P364" s="27">
        <v>0</v>
      </c>
    </row>
    <row r="365" spans="1:16" s="1" customFormat="1" ht="15.75" outlineLevel="2">
      <c r="A365" s="24" t="s">
        <v>320</v>
      </c>
      <c r="B365" s="65" t="s">
        <v>1016</v>
      </c>
      <c r="C365" s="68">
        <f t="shared" si="46"/>
        <v>323</v>
      </c>
      <c r="D365" s="29" t="s">
        <v>365</v>
      </c>
      <c r="E365" s="25">
        <v>205.406</v>
      </c>
      <c r="F365" s="26">
        <v>10</v>
      </c>
      <c r="G365" s="56">
        <f>+E365/F365</f>
        <v>20.5406</v>
      </c>
      <c r="H365" s="25">
        <v>546.964</v>
      </c>
      <c r="I365" s="25">
        <v>1889.328</v>
      </c>
      <c r="J365" s="25">
        <v>2243.856</v>
      </c>
      <c r="K365" s="25">
        <v>101.534</v>
      </c>
      <c r="L365" s="25">
        <v>108.628</v>
      </c>
      <c r="M365" s="53">
        <f t="shared" si="42"/>
        <v>-15.406000000000006</v>
      </c>
      <c r="N365" s="25">
        <v>93.222</v>
      </c>
      <c r="O365" s="27">
        <v>7.5</v>
      </c>
      <c r="P365" s="27">
        <v>0</v>
      </c>
    </row>
    <row r="366" spans="1:16" s="1" customFormat="1" ht="15.75" outlineLevel="2">
      <c r="A366" s="24" t="s">
        <v>320</v>
      </c>
      <c r="B366" s="65" t="s">
        <v>366</v>
      </c>
      <c r="C366" s="68">
        <f t="shared" si="46"/>
        <v>324</v>
      </c>
      <c r="D366" s="29" t="s">
        <v>367</v>
      </c>
      <c r="E366" s="25">
        <v>40</v>
      </c>
      <c r="F366" s="26">
        <v>10</v>
      </c>
      <c r="G366" s="56">
        <f t="shared" si="41"/>
        <v>4</v>
      </c>
      <c r="H366" s="25">
        <v>30.562</v>
      </c>
      <c r="I366" s="25">
        <v>39.589</v>
      </c>
      <c r="J366" s="25">
        <v>131.897</v>
      </c>
      <c r="K366" s="25">
        <v>0.882</v>
      </c>
      <c r="L366" s="25">
        <v>1.586</v>
      </c>
      <c r="M366" s="53">
        <f t="shared" si="42"/>
        <v>-0.9820000000000001</v>
      </c>
      <c r="N366" s="25">
        <v>0.604</v>
      </c>
      <c r="O366" s="27">
        <v>0</v>
      </c>
      <c r="P366" s="27">
        <v>0</v>
      </c>
    </row>
    <row r="367" spans="1:16" s="1" customFormat="1" ht="15.75" outlineLevel="2">
      <c r="A367" s="24" t="s">
        <v>320</v>
      </c>
      <c r="B367" s="65" t="s">
        <v>1007</v>
      </c>
      <c r="C367" s="68">
        <f t="shared" si="46"/>
        <v>325</v>
      </c>
      <c r="D367" s="29" t="s">
        <v>1004</v>
      </c>
      <c r="E367" s="25">
        <v>175</v>
      </c>
      <c r="F367" s="26">
        <v>10</v>
      </c>
      <c r="G367" s="56">
        <f>+E367/F367</f>
        <v>17.5</v>
      </c>
      <c r="H367" s="25">
        <v>2126.474</v>
      </c>
      <c r="I367" s="25">
        <v>3668.255</v>
      </c>
      <c r="J367" s="25">
        <v>3349.566</v>
      </c>
      <c r="K367" s="25">
        <v>84.301</v>
      </c>
      <c r="L367" s="25">
        <v>265.665</v>
      </c>
      <c r="M367" s="53">
        <f t="shared" si="42"/>
        <v>-61.73000000000002</v>
      </c>
      <c r="N367" s="25">
        <v>203.935</v>
      </c>
      <c r="O367" s="27">
        <v>15</v>
      </c>
      <c r="P367" s="27">
        <v>0</v>
      </c>
    </row>
    <row r="368" spans="1:16" s="1" customFormat="1" ht="15.75" outlineLevel="2">
      <c r="A368" s="24" t="s">
        <v>320</v>
      </c>
      <c r="B368" s="65" t="s">
        <v>1006</v>
      </c>
      <c r="C368" s="68">
        <f t="shared" si="46"/>
        <v>326</v>
      </c>
      <c r="D368" s="29" t="s">
        <v>1005</v>
      </c>
      <c r="E368" s="25">
        <v>200.831</v>
      </c>
      <c r="F368" s="26">
        <v>10</v>
      </c>
      <c r="G368" s="56">
        <f>+E368/F368</f>
        <v>20.083099999999998</v>
      </c>
      <c r="H368" s="25">
        <v>2117.041</v>
      </c>
      <c r="I368" s="25">
        <v>4984.091</v>
      </c>
      <c r="J368" s="25">
        <v>5681.479</v>
      </c>
      <c r="K368" s="25">
        <v>142.184</v>
      </c>
      <c r="L368" s="25">
        <v>302.282</v>
      </c>
      <c r="M368" s="53">
        <f t="shared" si="42"/>
        <v>48.62900000000002</v>
      </c>
      <c r="N368" s="25">
        <v>350.911</v>
      </c>
      <c r="O368" s="27">
        <v>15</v>
      </c>
      <c r="P368" s="27">
        <v>0</v>
      </c>
    </row>
    <row r="369" spans="1:16" s="1" customFormat="1" ht="15.75" outlineLevel="2">
      <c r="A369" s="24" t="s">
        <v>320</v>
      </c>
      <c r="B369" s="65" t="s">
        <v>1061</v>
      </c>
      <c r="C369" s="68">
        <f t="shared" si="46"/>
        <v>327</v>
      </c>
      <c r="D369" s="29" t="s">
        <v>1062</v>
      </c>
      <c r="E369" s="25">
        <v>43.2</v>
      </c>
      <c r="F369" s="26">
        <v>10</v>
      </c>
      <c r="G369" s="56">
        <f>+E369/F369</f>
        <v>4.32</v>
      </c>
      <c r="H369" s="25">
        <v>191.41</v>
      </c>
      <c r="I369" s="25">
        <v>651.783</v>
      </c>
      <c r="J369" s="25">
        <v>985.2</v>
      </c>
      <c r="K369" s="25">
        <v>19.719</v>
      </c>
      <c r="L369" s="25">
        <v>41.429</v>
      </c>
      <c r="M369" s="53">
        <f t="shared" si="42"/>
        <v>-9.823</v>
      </c>
      <c r="N369" s="25">
        <v>31.606</v>
      </c>
      <c r="O369" s="27">
        <v>12.5</v>
      </c>
      <c r="P369" s="27">
        <v>0</v>
      </c>
    </row>
    <row r="370" spans="1:16" s="1" customFormat="1" ht="15.75" outlineLevel="2">
      <c r="A370" s="24" t="s">
        <v>320</v>
      </c>
      <c r="B370" s="65" t="s">
        <v>368</v>
      </c>
      <c r="C370" s="68">
        <f t="shared" si="46"/>
        <v>328</v>
      </c>
      <c r="D370" s="29" t="s">
        <v>369</v>
      </c>
      <c r="E370" s="25">
        <v>54.528</v>
      </c>
      <c r="F370" s="26">
        <v>10</v>
      </c>
      <c r="G370" s="56">
        <f t="shared" si="41"/>
        <v>5.4528</v>
      </c>
      <c r="H370" s="25">
        <v>5.593</v>
      </c>
      <c r="I370" s="25">
        <v>238.213</v>
      </c>
      <c r="J370" s="25">
        <v>329.047</v>
      </c>
      <c r="K370" s="25">
        <v>18.192</v>
      </c>
      <c r="L370" s="25">
        <v>-10.366</v>
      </c>
      <c r="M370" s="53">
        <f t="shared" si="42"/>
        <v>-6.144000000000002</v>
      </c>
      <c r="N370" s="25">
        <v>-16.51</v>
      </c>
      <c r="O370" s="27">
        <v>0</v>
      </c>
      <c r="P370" s="27">
        <v>0</v>
      </c>
    </row>
    <row r="371" spans="1:16" s="1" customFormat="1" ht="15.75" outlineLevel="2">
      <c r="A371" s="24" t="s">
        <v>320</v>
      </c>
      <c r="B371" s="65" t="s">
        <v>1010</v>
      </c>
      <c r="C371" s="68">
        <f t="shared" si="46"/>
        <v>329</v>
      </c>
      <c r="D371" s="29" t="s">
        <v>1011</v>
      </c>
      <c r="E371" s="25">
        <v>180</v>
      </c>
      <c r="F371" s="26">
        <v>10</v>
      </c>
      <c r="G371" s="56">
        <f>+E371/F371</f>
        <v>18</v>
      </c>
      <c r="H371" s="25">
        <v>697.164</v>
      </c>
      <c r="I371" s="25">
        <v>1973.5</v>
      </c>
      <c r="J371" s="25">
        <v>2131.485</v>
      </c>
      <c r="K371" s="25">
        <v>59.175</v>
      </c>
      <c r="L371" s="25">
        <v>154.558</v>
      </c>
      <c r="M371" s="53">
        <f t="shared" si="42"/>
        <v>-11.677999999999997</v>
      </c>
      <c r="N371" s="25">
        <v>142.88</v>
      </c>
      <c r="O371" s="27">
        <v>20</v>
      </c>
      <c r="P371" s="27">
        <v>0</v>
      </c>
    </row>
    <row r="372" spans="1:16" s="1" customFormat="1" ht="15.75" outlineLevel="2">
      <c r="A372" s="24" t="s">
        <v>320</v>
      </c>
      <c r="B372" s="65" t="s">
        <v>1122</v>
      </c>
      <c r="C372" s="68">
        <f t="shared" si="46"/>
        <v>330</v>
      </c>
      <c r="D372" s="29" t="s">
        <v>1123</v>
      </c>
      <c r="E372" s="25">
        <v>334.42</v>
      </c>
      <c r="F372" s="26">
        <v>10</v>
      </c>
      <c r="G372" s="56">
        <f>+E372/F372</f>
        <v>33.442</v>
      </c>
      <c r="H372" s="25">
        <v>-164.52</v>
      </c>
      <c r="I372" s="25">
        <v>2042.431</v>
      </c>
      <c r="J372" s="25">
        <v>1283.424</v>
      </c>
      <c r="K372" s="25">
        <v>86.131</v>
      </c>
      <c r="L372" s="25">
        <v>-182.736</v>
      </c>
      <c r="M372" s="53">
        <f t="shared" si="42"/>
        <v>15.212999999999994</v>
      </c>
      <c r="N372" s="25">
        <v>-167.523</v>
      </c>
      <c r="O372" s="27">
        <v>0</v>
      </c>
      <c r="P372" s="27">
        <v>0</v>
      </c>
    </row>
    <row r="373" spans="1:16" s="1" customFormat="1" ht="15.75" outlineLevel="2">
      <c r="A373" s="24" t="s">
        <v>320</v>
      </c>
      <c r="B373" s="65" t="s">
        <v>370</v>
      </c>
      <c r="C373" s="68">
        <f t="shared" si="46"/>
        <v>331</v>
      </c>
      <c r="D373" s="29" t="s">
        <v>371</v>
      </c>
      <c r="E373" s="25">
        <v>170</v>
      </c>
      <c r="F373" s="26">
        <v>10</v>
      </c>
      <c r="G373" s="56">
        <f t="shared" si="41"/>
        <v>17</v>
      </c>
      <c r="H373" s="25">
        <v>519.754</v>
      </c>
      <c r="I373" s="25">
        <v>1429.155</v>
      </c>
      <c r="J373" s="25">
        <v>1946.597</v>
      </c>
      <c r="K373" s="25">
        <v>22.326</v>
      </c>
      <c r="L373" s="25">
        <v>60.953</v>
      </c>
      <c r="M373" s="53">
        <f t="shared" si="42"/>
        <v>-14.990000000000002</v>
      </c>
      <c r="N373" s="25">
        <v>45.963</v>
      </c>
      <c r="O373" s="27">
        <v>5</v>
      </c>
      <c r="P373" s="27">
        <v>0</v>
      </c>
    </row>
    <row r="374" spans="1:16" s="1" customFormat="1" ht="16.5" outlineLevel="2" thickBot="1">
      <c r="A374" s="24" t="s">
        <v>320</v>
      </c>
      <c r="B374" s="65" t="s">
        <v>372</v>
      </c>
      <c r="C374" s="31">
        <f aca="true" t="shared" si="47" ref="C374:C446">+C373+1</f>
        <v>332</v>
      </c>
      <c r="D374" s="32" t="s">
        <v>373</v>
      </c>
      <c r="E374" s="33">
        <v>98.6</v>
      </c>
      <c r="F374" s="34">
        <v>10</v>
      </c>
      <c r="G374" s="37">
        <f t="shared" si="41"/>
        <v>9.86</v>
      </c>
      <c r="H374" s="33">
        <v>-32.182</v>
      </c>
      <c r="I374" s="33">
        <v>269.785</v>
      </c>
      <c r="J374" s="33">
        <v>54.818</v>
      </c>
      <c r="K374" s="33">
        <v>2.016</v>
      </c>
      <c r="L374" s="33">
        <v>-10.386</v>
      </c>
      <c r="M374" s="53">
        <f t="shared" si="42"/>
        <v>-1.0540000000000003</v>
      </c>
      <c r="N374" s="33">
        <v>-11.44</v>
      </c>
      <c r="O374" s="36">
        <v>0</v>
      </c>
      <c r="P374" s="36">
        <v>0</v>
      </c>
    </row>
    <row r="375" spans="1:16" s="1" customFormat="1" ht="16.5" outlineLevel="1" thickBot="1">
      <c r="A375" s="29" t="s">
        <v>929</v>
      </c>
      <c r="B375" s="65"/>
      <c r="C375" s="38">
        <f>COUNT(C328:C374)</f>
        <v>47</v>
      </c>
      <c r="D375" s="39"/>
      <c r="E375" s="39">
        <f>SUBTOTAL(9,E328:E374)</f>
        <v>8911.688000000002</v>
      </c>
      <c r="F375" s="40"/>
      <c r="G375" s="41">
        <f aca="true" t="shared" si="48" ref="G375:N375">SUBTOTAL(9,G328:G374)</f>
        <v>891.1688000000001</v>
      </c>
      <c r="H375" s="39">
        <f t="shared" si="48"/>
        <v>26693.471000000005</v>
      </c>
      <c r="I375" s="39">
        <f t="shared" si="48"/>
        <v>95157.22800000002</v>
      </c>
      <c r="J375" s="39">
        <f t="shared" si="48"/>
        <v>86004.978</v>
      </c>
      <c r="K375" s="39">
        <f t="shared" si="48"/>
        <v>3512.094000000001</v>
      </c>
      <c r="L375" s="39">
        <f t="shared" si="48"/>
        <v>3499.3550000000005</v>
      </c>
      <c r="M375" s="41">
        <f t="shared" si="48"/>
        <v>-602.1449999999998</v>
      </c>
      <c r="N375" s="39">
        <f t="shared" si="48"/>
        <v>2897.21</v>
      </c>
      <c r="O375" s="42"/>
      <c r="P375" s="42"/>
    </row>
    <row r="376" spans="1:16" s="1" customFormat="1" ht="15.75" outlineLevel="1">
      <c r="A376" s="29"/>
      <c r="B376" s="65"/>
      <c r="C376" s="43"/>
      <c r="D376" s="44"/>
      <c r="E376" s="35"/>
      <c r="F376" s="45"/>
      <c r="G376" s="57"/>
      <c r="H376" s="35"/>
      <c r="I376" s="35"/>
      <c r="J376" s="35"/>
      <c r="K376" s="35"/>
      <c r="L376" s="35"/>
      <c r="M376" s="57"/>
      <c r="N376" s="35"/>
      <c r="O376" s="46"/>
      <c r="P376" s="46"/>
    </row>
    <row r="377" spans="1:16" s="1" customFormat="1" ht="18.75" outlineLevel="1">
      <c r="A377" s="29"/>
      <c r="B377" s="65"/>
      <c r="C377" s="43"/>
      <c r="D377" s="47" t="s">
        <v>961</v>
      </c>
      <c r="E377" s="35"/>
      <c r="F377" s="45"/>
      <c r="G377" s="57"/>
      <c r="H377" s="35"/>
      <c r="I377" s="35"/>
      <c r="J377" s="35"/>
      <c r="K377" s="35"/>
      <c r="L377" s="35"/>
      <c r="M377" s="57"/>
      <c r="N377" s="35"/>
      <c r="O377" s="46"/>
      <c r="P377" s="46"/>
    </row>
    <row r="378" spans="1:16" s="1" customFormat="1" ht="15.75" outlineLevel="1">
      <c r="A378" s="29"/>
      <c r="B378" s="65"/>
      <c r="C378" s="43"/>
      <c r="D378" s="44"/>
      <c r="E378" s="35"/>
      <c r="F378" s="45"/>
      <c r="G378" s="57"/>
      <c r="H378" s="35"/>
      <c r="I378" s="35"/>
      <c r="J378" s="35"/>
      <c r="K378" s="35"/>
      <c r="L378" s="35"/>
      <c r="M378" s="57"/>
      <c r="N378" s="35"/>
      <c r="O378" s="46"/>
      <c r="P378" s="46"/>
    </row>
    <row r="379" spans="1:16" s="1" customFormat="1" ht="15.75" outlineLevel="2">
      <c r="A379" s="24" t="s">
        <v>101</v>
      </c>
      <c r="B379" s="65" t="s">
        <v>733</v>
      </c>
      <c r="C379" s="48">
        <f>+C374+1</f>
        <v>333</v>
      </c>
      <c r="D379" s="49" t="s">
        <v>1044</v>
      </c>
      <c r="E379" s="50">
        <v>50.7</v>
      </c>
      <c r="F379" s="51">
        <v>10</v>
      </c>
      <c r="G379" s="53">
        <f>+E379/F379</f>
        <v>5.07</v>
      </c>
      <c r="H379" s="50">
        <v>171.35</v>
      </c>
      <c r="I379" s="50">
        <v>572.515</v>
      </c>
      <c r="J379" s="50">
        <v>238.516</v>
      </c>
      <c r="K379" s="50">
        <v>6.121</v>
      </c>
      <c r="L379" s="50">
        <v>31.219</v>
      </c>
      <c r="M379" s="53">
        <f>+N379-L379</f>
        <v>-10.517</v>
      </c>
      <c r="N379" s="50">
        <v>20.702</v>
      </c>
      <c r="O379" s="52">
        <v>30</v>
      </c>
      <c r="P379" s="52">
        <v>0</v>
      </c>
    </row>
    <row r="380" spans="1:16" s="1" customFormat="1" ht="15.75" outlineLevel="2">
      <c r="A380" s="24" t="s">
        <v>101</v>
      </c>
      <c r="B380" s="65" t="s">
        <v>733</v>
      </c>
      <c r="C380" s="48">
        <f>+C379+1</f>
        <v>334</v>
      </c>
      <c r="D380" s="49" t="s">
        <v>734</v>
      </c>
      <c r="E380" s="50">
        <v>3.959</v>
      </c>
      <c r="F380" s="51">
        <v>10</v>
      </c>
      <c r="G380" s="53">
        <f>+E380/F380</f>
        <v>0.39590000000000003</v>
      </c>
      <c r="H380" s="50">
        <v>-0.604</v>
      </c>
      <c r="I380" s="50">
        <v>1.065</v>
      </c>
      <c r="J380" s="50">
        <v>0</v>
      </c>
      <c r="K380" s="50">
        <v>0</v>
      </c>
      <c r="L380" s="50">
        <v>-1.079</v>
      </c>
      <c r="M380" s="53">
        <f>+N380-L380</f>
        <v>0</v>
      </c>
      <c r="N380" s="50">
        <v>-1.079</v>
      </c>
      <c r="O380" s="52">
        <v>0</v>
      </c>
      <c r="P380" s="52">
        <v>0</v>
      </c>
    </row>
    <row r="381" spans="1:16" s="1" customFormat="1" ht="15.75" outlineLevel="2">
      <c r="A381" s="24" t="s">
        <v>101</v>
      </c>
      <c r="B381" s="65" t="s">
        <v>102</v>
      </c>
      <c r="C381" s="48">
        <f>+C380+1</f>
        <v>335</v>
      </c>
      <c r="D381" s="29" t="s">
        <v>103</v>
      </c>
      <c r="E381" s="25">
        <v>50.222</v>
      </c>
      <c r="F381" s="26">
        <v>10</v>
      </c>
      <c r="G381" s="56">
        <f>+E381/F381</f>
        <v>5.0222</v>
      </c>
      <c r="H381" s="25">
        <v>257.73</v>
      </c>
      <c r="I381" s="25">
        <v>377.444</v>
      </c>
      <c r="J381" s="25">
        <v>216.492</v>
      </c>
      <c r="K381" s="25">
        <v>2.806</v>
      </c>
      <c r="L381" s="25">
        <v>31.361</v>
      </c>
      <c r="M381" s="53">
        <f>+N381-L381</f>
        <v>3.4329999999999963</v>
      </c>
      <c r="N381" s="25">
        <v>34.794</v>
      </c>
      <c r="O381" s="27">
        <v>60</v>
      </c>
      <c r="P381" s="27">
        <v>0</v>
      </c>
    </row>
    <row r="382" spans="1:16" s="1" customFormat="1" ht="16.5" outlineLevel="2" thickBot="1">
      <c r="A382" s="24" t="s">
        <v>101</v>
      </c>
      <c r="B382" s="65" t="s">
        <v>374</v>
      </c>
      <c r="C382" s="31">
        <f t="shared" si="47"/>
        <v>336</v>
      </c>
      <c r="D382" s="32" t="s">
        <v>375</v>
      </c>
      <c r="E382" s="33">
        <v>21.596</v>
      </c>
      <c r="F382" s="34">
        <v>10</v>
      </c>
      <c r="G382" s="37">
        <f>+E382/F382</f>
        <v>2.1596</v>
      </c>
      <c r="H382" s="33">
        <v>7.827</v>
      </c>
      <c r="I382" s="33">
        <v>274.246</v>
      </c>
      <c r="J382" s="33">
        <v>239.486</v>
      </c>
      <c r="K382" s="33">
        <v>13.874</v>
      </c>
      <c r="L382" s="33">
        <v>8.644</v>
      </c>
      <c r="M382" s="53">
        <f>+N382-L382</f>
        <v>-0.1590000000000007</v>
      </c>
      <c r="N382" s="33">
        <v>8.485</v>
      </c>
      <c r="O382" s="36">
        <v>5</v>
      </c>
      <c r="P382" s="36">
        <v>0</v>
      </c>
    </row>
    <row r="383" spans="1:16" s="1" customFormat="1" ht="16.5" outlineLevel="1" thickBot="1">
      <c r="A383" s="29" t="s">
        <v>930</v>
      </c>
      <c r="B383" s="65"/>
      <c r="C383" s="38">
        <f>COUNT(C379:C382)</f>
        <v>4</v>
      </c>
      <c r="D383" s="39"/>
      <c r="E383" s="39">
        <f>SUBTOTAL(9,E379:E382)</f>
        <v>126.477</v>
      </c>
      <c r="F383" s="40"/>
      <c r="G383" s="41">
        <f aca="true" t="shared" si="49" ref="G383:N383">SUBTOTAL(9,G379:G382)</f>
        <v>12.6477</v>
      </c>
      <c r="H383" s="39">
        <f t="shared" si="49"/>
        <v>436.303</v>
      </c>
      <c r="I383" s="39">
        <f t="shared" si="49"/>
        <v>1225.27</v>
      </c>
      <c r="J383" s="39">
        <f t="shared" si="49"/>
        <v>694.4939999999999</v>
      </c>
      <c r="K383" s="39">
        <f t="shared" si="49"/>
        <v>22.801000000000002</v>
      </c>
      <c r="L383" s="39">
        <f t="shared" si="49"/>
        <v>70.14500000000001</v>
      </c>
      <c r="M383" s="41">
        <f t="shared" si="49"/>
        <v>-7.243000000000004</v>
      </c>
      <c r="N383" s="39">
        <f t="shared" si="49"/>
        <v>62.902</v>
      </c>
      <c r="O383" s="42"/>
      <c r="P383" s="42"/>
    </row>
    <row r="384" spans="1:16" s="1" customFormat="1" ht="15.75" outlineLevel="1">
      <c r="A384" s="29"/>
      <c r="B384" s="65"/>
      <c r="C384" s="43"/>
      <c r="D384" s="44"/>
      <c r="E384" s="35"/>
      <c r="F384" s="45"/>
      <c r="G384" s="57"/>
      <c r="H384" s="35"/>
      <c r="I384" s="35"/>
      <c r="J384" s="35"/>
      <c r="K384" s="35"/>
      <c r="L384" s="35"/>
      <c r="M384" s="57"/>
      <c r="N384" s="35"/>
      <c r="O384" s="46"/>
      <c r="P384" s="46"/>
    </row>
    <row r="385" spans="1:16" s="1" customFormat="1" ht="18.75" outlineLevel="1">
      <c r="A385" s="29"/>
      <c r="B385" s="65"/>
      <c r="C385" s="43"/>
      <c r="D385" s="47" t="s">
        <v>962</v>
      </c>
      <c r="E385" s="35"/>
      <c r="F385" s="45"/>
      <c r="G385" s="57"/>
      <c r="H385" s="35"/>
      <c r="I385" s="35"/>
      <c r="J385" s="35"/>
      <c r="K385" s="35"/>
      <c r="L385" s="35"/>
      <c r="M385" s="57"/>
      <c r="N385" s="35"/>
      <c r="O385" s="46"/>
      <c r="P385" s="46"/>
    </row>
    <row r="386" spans="1:16" s="1" customFormat="1" ht="15.75" outlineLevel="1">
      <c r="A386" s="29"/>
      <c r="B386" s="65"/>
      <c r="C386" s="43"/>
      <c r="D386" s="44"/>
      <c r="E386" s="35"/>
      <c r="F386" s="45"/>
      <c r="G386" s="57"/>
      <c r="H386" s="35"/>
      <c r="I386" s="35"/>
      <c r="J386" s="35"/>
      <c r="K386" s="35"/>
      <c r="L386" s="35"/>
      <c r="M386" s="57"/>
      <c r="N386" s="35"/>
      <c r="O386" s="46"/>
      <c r="P386" s="46"/>
    </row>
    <row r="387" spans="1:16" s="1" customFormat="1" ht="15.75" outlineLevel="2">
      <c r="A387" s="24" t="s">
        <v>109</v>
      </c>
      <c r="B387" s="65" t="s">
        <v>376</v>
      </c>
      <c r="C387" s="48">
        <f>+C382+1</f>
        <v>337</v>
      </c>
      <c r="D387" s="49" t="s">
        <v>377</v>
      </c>
      <c r="E387" s="50">
        <v>74.25</v>
      </c>
      <c r="F387" s="51">
        <v>10</v>
      </c>
      <c r="G387" s="53">
        <f aca="true" t="shared" si="50" ref="G387:G405">+E387/F387</f>
        <v>7.425</v>
      </c>
      <c r="H387" s="50">
        <v>608.828</v>
      </c>
      <c r="I387" s="50">
        <v>2853.63</v>
      </c>
      <c r="J387" s="50">
        <v>3124.5</v>
      </c>
      <c r="K387" s="50">
        <v>123.409</v>
      </c>
      <c r="L387" s="50">
        <v>79.94</v>
      </c>
      <c r="M387" s="53">
        <f>+N387-L387</f>
        <v>-24.983999999999995</v>
      </c>
      <c r="N387" s="50">
        <v>54.956</v>
      </c>
      <c r="O387" s="52">
        <v>10</v>
      </c>
      <c r="P387" s="52">
        <v>0</v>
      </c>
    </row>
    <row r="388" spans="1:16" s="1" customFormat="1" ht="15.75" outlineLevel="2">
      <c r="A388" s="24" t="s">
        <v>109</v>
      </c>
      <c r="B388" s="65" t="s">
        <v>378</v>
      </c>
      <c r="C388" s="68">
        <f t="shared" si="47"/>
        <v>338</v>
      </c>
      <c r="D388" s="29" t="s">
        <v>379</v>
      </c>
      <c r="E388" s="25">
        <v>67.581</v>
      </c>
      <c r="F388" s="26">
        <v>10</v>
      </c>
      <c r="G388" s="56">
        <f t="shared" si="50"/>
        <v>6.758100000000001</v>
      </c>
      <c r="H388" s="25">
        <v>69.396</v>
      </c>
      <c r="I388" s="25">
        <v>233.22</v>
      </c>
      <c r="J388" s="25">
        <v>257.67</v>
      </c>
      <c r="K388" s="25">
        <v>17.103</v>
      </c>
      <c r="L388" s="25">
        <v>-28.57</v>
      </c>
      <c r="M388" s="53">
        <f aca="true" t="shared" si="51" ref="M388:M405">+N388-L388</f>
        <v>6.221</v>
      </c>
      <c r="N388" s="25">
        <v>-22.349</v>
      </c>
      <c r="O388" s="27">
        <v>0</v>
      </c>
      <c r="P388" s="27">
        <v>0</v>
      </c>
    </row>
    <row r="389" spans="1:16" s="1" customFormat="1" ht="15.75" outlineLevel="2">
      <c r="A389" s="24" t="s">
        <v>109</v>
      </c>
      <c r="B389" s="65" t="s">
        <v>110</v>
      </c>
      <c r="C389" s="68">
        <f t="shared" si="47"/>
        <v>339</v>
      </c>
      <c r="D389" s="29" t="s">
        <v>111</v>
      </c>
      <c r="E389" s="25">
        <v>23.595</v>
      </c>
      <c r="F389" s="26">
        <v>10</v>
      </c>
      <c r="G389" s="56">
        <f t="shared" si="50"/>
        <v>2.3594999999999997</v>
      </c>
      <c r="H389" s="25">
        <v>115.773</v>
      </c>
      <c r="I389" s="25">
        <v>165.234</v>
      </c>
      <c r="J389" s="25">
        <v>159.668</v>
      </c>
      <c r="K389" s="25">
        <v>0.956</v>
      </c>
      <c r="L389" s="25">
        <v>18.584</v>
      </c>
      <c r="M389" s="53">
        <f t="shared" si="51"/>
        <v>-4.949999999999999</v>
      </c>
      <c r="N389" s="25">
        <v>13.634</v>
      </c>
      <c r="O389" s="27">
        <v>60</v>
      </c>
      <c r="P389" s="27">
        <v>0</v>
      </c>
    </row>
    <row r="390" spans="1:16" s="1" customFormat="1" ht="15.75" outlineLevel="2">
      <c r="A390" s="24" t="s">
        <v>109</v>
      </c>
      <c r="B390" s="65" t="s">
        <v>380</v>
      </c>
      <c r="C390" s="68">
        <f t="shared" si="47"/>
        <v>340</v>
      </c>
      <c r="D390" s="29" t="s">
        <v>381</v>
      </c>
      <c r="E390" s="25">
        <v>3407.638</v>
      </c>
      <c r="F390" s="26">
        <v>10</v>
      </c>
      <c r="G390" s="56">
        <f t="shared" si="50"/>
        <v>340.7638</v>
      </c>
      <c r="H390" s="25">
        <v>5000.163</v>
      </c>
      <c r="I390" s="25">
        <v>18397.241</v>
      </c>
      <c r="J390" s="25">
        <v>15718.553</v>
      </c>
      <c r="K390" s="25">
        <v>993.77</v>
      </c>
      <c r="L390" s="25">
        <v>86.662</v>
      </c>
      <c r="M390" s="53">
        <f t="shared" si="51"/>
        <v>-58.303000000000004</v>
      </c>
      <c r="N390" s="25">
        <v>28.359</v>
      </c>
      <c r="O390" s="27">
        <v>0</v>
      </c>
      <c r="P390" s="27">
        <v>0</v>
      </c>
    </row>
    <row r="391" spans="1:16" s="1" customFormat="1" ht="15.75" outlineLevel="2">
      <c r="A391" s="24" t="s">
        <v>109</v>
      </c>
      <c r="B391" s="65" t="s">
        <v>382</v>
      </c>
      <c r="C391" s="68">
        <f t="shared" si="47"/>
        <v>341</v>
      </c>
      <c r="D391" s="29" t="s">
        <v>383</v>
      </c>
      <c r="E391" s="25">
        <v>383.645</v>
      </c>
      <c r="F391" s="26">
        <v>10</v>
      </c>
      <c r="G391" s="56">
        <f t="shared" si="50"/>
        <v>38.3645</v>
      </c>
      <c r="H391" s="25">
        <v>1931.152</v>
      </c>
      <c r="I391" s="25">
        <v>4285.381</v>
      </c>
      <c r="J391" s="25">
        <v>4536.923</v>
      </c>
      <c r="K391" s="25">
        <v>66.965</v>
      </c>
      <c r="L391" s="25">
        <v>364.688</v>
      </c>
      <c r="M391" s="53">
        <f t="shared" si="51"/>
        <v>-70.30199999999996</v>
      </c>
      <c r="N391" s="25">
        <v>294.386</v>
      </c>
      <c r="O391" s="27">
        <v>55</v>
      </c>
      <c r="P391" s="27">
        <v>0</v>
      </c>
    </row>
    <row r="392" spans="1:16" s="1" customFormat="1" ht="15.75" outlineLevel="2">
      <c r="A392" s="24" t="s">
        <v>109</v>
      </c>
      <c r="B392" s="65" t="s">
        <v>384</v>
      </c>
      <c r="C392" s="68">
        <f t="shared" si="47"/>
        <v>342</v>
      </c>
      <c r="D392" s="29" t="s">
        <v>385</v>
      </c>
      <c r="E392" s="25">
        <v>3105.07</v>
      </c>
      <c r="F392" s="26">
        <v>10</v>
      </c>
      <c r="G392" s="56">
        <f t="shared" si="50"/>
        <v>310.507</v>
      </c>
      <c r="H392" s="25">
        <v>5223.184</v>
      </c>
      <c r="I392" s="25">
        <v>11330.478</v>
      </c>
      <c r="J392" s="25">
        <v>11474.648</v>
      </c>
      <c r="K392" s="25">
        <v>302.775</v>
      </c>
      <c r="L392" s="25">
        <v>627.621</v>
      </c>
      <c r="M392" s="53">
        <f t="shared" si="51"/>
        <v>-146.55699999999996</v>
      </c>
      <c r="N392" s="25">
        <v>481.064</v>
      </c>
      <c r="O392" s="27">
        <v>15</v>
      </c>
      <c r="P392" s="27">
        <v>0</v>
      </c>
    </row>
    <row r="393" spans="1:16" s="1" customFormat="1" ht="15.75" outlineLevel="2">
      <c r="A393" s="24" t="s">
        <v>109</v>
      </c>
      <c r="B393" s="65" t="s">
        <v>386</v>
      </c>
      <c r="C393" s="68">
        <f t="shared" si="47"/>
        <v>343</v>
      </c>
      <c r="D393" s="29" t="s">
        <v>387</v>
      </c>
      <c r="E393" s="25">
        <v>123.602</v>
      </c>
      <c r="F393" s="26">
        <v>10</v>
      </c>
      <c r="G393" s="56">
        <f t="shared" si="50"/>
        <v>12.3602</v>
      </c>
      <c r="H393" s="25">
        <v>-18.255</v>
      </c>
      <c r="I393" s="25">
        <v>351.033</v>
      </c>
      <c r="J393" s="25">
        <v>141.541</v>
      </c>
      <c r="K393" s="25">
        <v>1.285</v>
      </c>
      <c r="L393" s="25">
        <v>-34.747</v>
      </c>
      <c r="M393" s="53">
        <f t="shared" si="51"/>
        <v>-0.29399999999999693</v>
      </c>
      <c r="N393" s="25">
        <v>-35.041</v>
      </c>
      <c r="O393" s="27">
        <v>0</v>
      </c>
      <c r="P393" s="27">
        <v>0</v>
      </c>
    </row>
    <row r="394" spans="1:16" s="1" customFormat="1" ht="15.75" outlineLevel="2">
      <c r="A394" s="24" t="s">
        <v>109</v>
      </c>
      <c r="B394" s="65"/>
      <c r="C394" s="68">
        <f>+C393+1</f>
        <v>344</v>
      </c>
      <c r="D394" s="29" t="s">
        <v>1205</v>
      </c>
      <c r="E394" s="25">
        <v>9.75</v>
      </c>
      <c r="F394" s="26">
        <v>10</v>
      </c>
      <c r="G394" s="56">
        <f>+E394/F394</f>
        <v>0.975</v>
      </c>
      <c r="H394" s="25">
        <v>0.167</v>
      </c>
      <c r="I394" s="25">
        <v>0.406</v>
      </c>
      <c r="J394" s="25">
        <v>0</v>
      </c>
      <c r="K394" s="25">
        <v>0</v>
      </c>
      <c r="L394" s="25">
        <v>-0.02</v>
      </c>
      <c r="M394" s="53">
        <f>+N394-L394</f>
        <v>0</v>
      </c>
      <c r="N394" s="25">
        <v>-0.02</v>
      </c>
      <c r="O394" s="27">
        <v>0</v>
      </c>
      <c r="P394" s="27">
        <v>0</v>
      </c>
    </row>
    <row r="395" spans="1:16" s="1" customFormat="1" ht="15.75" outlineLevel="2">
      <c r="A395" s="24" t="s">
        <v>109</v>
      </c>
      <c r="B395" s="65" t="s">
        <v>388</v>
      </c>
      <c r="C395" s="68">
        <f>+C394+1</f>
        <v>345</v>
      </c>
      <c r="D395" s="29" t="s">
        <v>389</v>
      </c>
      <c r="E395" s="25">
        <v>71</v>
      </c>
      <c r="F395" s="26">
        <v>10</v>
      </c>
      <c r="G395" s="56">
        <f t="shared" si="50"/>
        <v>7.1</v>
      </c>
      <c r="H395" s="25">
        <v>-161.372</v>
      </c>
      <c r="I395" s="25">
        <v>281.604</v>
      </c>
      <c r="J395" s="25">
        <v>143.545</v>
      </c>
      <c r="K395" s="25">
        <v>3.549</v>
      </c>
      <c r="L395" s="25">
        <v>-6.139</v>
      </c>
      <c r="M395" s="53">
        <f t="shared" si="51"/>
        <v>5.485</v>
      </c>
      <c r="N395" s="25">
        <v>-0.654</v>
      </c>
      <c r="O395" s="27">
        <v>0</v>
      </c>
      <c r="P395" s="27">
        <v>0</v>
      </c>
    </row>
    <row r="396" spans="1:16" s="1" customFormat="1" ht="15.75" outlineLevel="2">
      <c r="A396" s="24" t="s">
        <v>109</v>
      </c>
      <c r="B396" s="65" t="s">
        <v>390</v>
      </c>
      <c r="C396" s="68">
        <f t="shared" si="47"/>
        <v>346</v>
      </c>
      <c r="D396" s="29" t="s">
        <v>391</v>
      </c>
      <c r="E396" s="25">
        <v>178.736</v>
      </c>
      <c r="F396" s="26">
        <v>10</v>
      </c>
      <c r="G396" s="56">
        <f t="shared" si="50"/>
        <v>17.8736</v>
      </c>
      <c r="H396" s="25">
        <v>423.185</v>
      </c>
      <c r="I396" s="25">
        <v>1774.842</v>
      </c>
      <c r="J396" s="25">
        <v>2851.849</v>
      </c>
      <c r="K396" s="25">
        <v>40.285</v>
      </c>
      <c r="L396" s="25">
        <v>194.082</v>
      </c>
      <c r="M396" s="53">
        <f t="shared" si="51"/>
        <v>-44.264999999999986</v>
      </c>
      <c r="N396" s="25">
        <v>149.817</v>
      </c>
      <c r="O396" s="27">
        <v>10</v>
      </c>
      <c r="P396" s="27">
        <v>15</v>
      </c>
    </row>
    <row r="397" spans="1:16" s="1" customFormat="1" ht="15.75" outlineLevel="2">
      <c r="A397" s="24" t="s">
        <v>109</v>
      </c>
      <c r="B397" s="65" t="s">
        <v>392</v>
      </c>
      <c r="C397" s="68">
        <f t="shared" si="47"/>
        <v>347</v>
      </c>
      <c r="D397" s="29" t="s">
        <v>393</v>
      </c>
      <c r="E397" s="25">
        <v>11.109</v>
      </c>
      <c r="F397" s="26">
        <v>10</v>
      </c>
      <c r="G397" s="56">
        <f t="shared" si="50"/>
        <v>1.1109</v>
      </c>
      <c r="H397" s="25">
        <v>14.453</v>
      </c>
      <c r="I397" s="25">
        <v>156.86</v>
      </c>
      <c r="J397" s="25">
        <v>189.085</v>
      </c>
      <c r="K397" s="25">
        <v>3.879</v>
      </c>
      <c r="L397" s="25">
        <v>5.116</v>
      </c>
      <c r="M397" s="53">
        <f t="shared" si="51"/>
        <v>-1.8199999999999998</v>
      </c>
      <c r="N397" s="25">
        <v>3.296</v>
      </c>
      <c r="O397" s="27">
        <v>10</v>
      </c>
      <c r="P397" s="27">
        <v>0</v>
      </c>
    </row>
    <row r="398" spans="1:16" s="1" customFormat="1" ht="15.75" outlineLevel="2">
      <c r="A398" s="24" t="s">
        <v>109</v>
      </c>
      <c r="B398" s="65" t="s">
        <v>735</v>
      </c>
      <c r="C398" s="68">
        <f t="shared" si="47"/>
        <v>348</v>
      </c>
      <c r="D398" s="29" t="s">
        <v>736</v>
      </c>
      <c r="E398" s="25">
        <v>4</v>
      </c>
      <c r="F398" s="26">
        <v>10</v>
      </c>
      <c r="G398" s="56">
        <f t="shared" si="50"/>
        <v>0.4</v>
      </c>
      <c r="H398" s="25">
        <v>-12.532</v>
      </c>
      <c r="I398" s="25">
        <v>0.949</v>
      </c>
      <c r="J398" s="25">
        <v>0.997</v>
      </c>
      <c r="K398" s="25">
        <v>0</v>
      </c>
      <c r="L398" s="25">
        <v>0.363</v>
      </c>
      <c r="M398" s="53">
        <f t="shared" si="51"/>
        <v>-0.282</v>
      </c>
      <c r="N398" s="25">
        <v>0.081</v>
      </c>
      <c r="O398" s="27">
        <v>0</v>
      </c>
      <c r="P398" s="27">
        <v>0</v>
      </c>
    </row>
    <row r="399" spans="1:16" s="1" customFormat="1" ht="15.75" outlineLevel="2">
      <c r="A399" s="24" t="s">
        <v>109</v>
      </c>
      <c r="B399" s="65" t="s">
        <v>394</v>
      </c>
      <c r="C399" s="68">
        <f t="shared" si="47"/>
        <v>349</v>
      </c>
      <c r="D399" s="29" t="s">
        <v>395</v>
      </c>
      <c r="E399" s="25">
        <v>100</v>
      </c>
      <c r="F399" s="26">
        <v>10</v>
      </c>
      <c r="G399" s="56">
        <f t="shared" si="50"/>
        <v>10</v>
      </c>
      <c r="H399" s="25">
        <v>-69.087</v>
      </c>
      <c r="I399" s="25">
        <v>135.244</v>
      </c>
      <c r="J399" s="25">
        <v>0</v>
      </c>
      <c r="K399" s="25">
        <v>20.154</v>
      </c>
      <c r="L399" s="25">
        <v>-29.296</v>
      </c>
      <c r="M399" s="53">
        <f t="shared" si="51"/>
        <v>0</v>
      </c>
      <c r="N399" s="25">
        <v>-29.296</v>
      </c>
      <c r="O399" s="27">
        <v>0</v>
      </c>
      <c r="P399" s="27">
        <v>0</v>
      </c>
    </row>
    <row r="400" spans="1:16" s="1" customFormat="1" ht="15.75" outlineLevel="2">
      <c r="A400" s="24" t="s">
        <v>109</v>
      </c>
      <c r="B400" s="65" t="s">
        <v>398</v>
      </c>
      <c r="C400" s="68">
        <f t="shared" si="47"/>
        <v>350</v>
      </c>
      <c r="D400" s="29" t="s">
        <v>399</v>
      </c>
      <c r="E400" s="25">
        <v>20</v>
      </c>
      <c r="F400" s="26">
        <v>5</v>
      </c>
      <c r="G400" s="56">
        <f t="shared" si="50"/>
        <v>4</v>
      </c>
      <c r="H400" s="25">
        <v>91.725</v>
      </c>
      <c r="I400" s="25">
        <v>114.262</v>
      </c>
      <c r="J400" s="25">
        <v>33.663</v>
      </c>
      <c r="K400" s="25">
        <v>0</v>
      </c>
      <c r="L400" s="25">
        <v>1.412</v>
      </c>
      <c r="M400" s="53">
        <f t="shared" si="51"/>
        <v>0.9689999999999999</v>
      </c>
      <c r="N400" s="25">
        <v>2.381</v>
      </c>
      <c r="O400" s="27">
        <v>20</v>
      </c>
      <c r="P400" s="27">
        <v>0</v>
      </c>
    </row>
    <row r="401" spans="1:16" s="1" customFormat="1" ht="15.75" outlineLevel="2">
      <c r="A401" s="24" t="s">
        <v>109</v>
      </c>
      <c r="B401" s="65" t="s">
        <v>400</v>
      </c>
      <c r="C401" s="68">
        <f t="shared" si="47"/>
        <v>351</v>
      </c>
      <c r="D401" s="29" t="s">
        <v>401</v>
      </c>
      <c r="E401" s="25">
        <v>172</v>
      </c>
      <c r="F401" s="26">
        <v>10</v>
      </c>
      <c r="G401" s="56">
        <f t="shared" si="50"/>
        <v>17.2</v>
      </c>
      <c r="H401" s="25">
        <v>-18.074</v>
      </c>
      <c r="I401" s="25">
        <v>455.895</v>
      </c>
      <c r="J401" s="25">
        <v>132.5</v>
      </c>
      <c r="K401" s="25">
        <v>7.958</v>
      </c>
      <c r="L401" s="25">
        <v>-49.824</v>
      </c>
      <c r="M401" s="53">
        <f t="shared" si="51"/>
        <v>144.622</v>
      </c>
      <c r="N401" s="25">
        <v>94.798</v>
      </c>
      <c r="O401" s="27">
        <v>0</v>
      </c>
      <c r="P401" s="27">
        <v>0</v>
      </c>
    </row>
    <row r="402" spans="1:16" s="1" customFormat="1" ht="15.75" outlineLevel="2">
      <c r="A402" s="24" t="s">
        <v>109</v>
      </c>
      <c r="B402" s="65" t="s">
        <v>396</v>
      </c>
      <c r="C402" s="68">
        <f t="shared" si="47"/>
        <v>352</v>
      </c>
      <c r="D402" s="29" t="s">
        <v>397</v>
      </c>
      <c r="E402" s="25">
        <v>560.4</v>
      </c>
      <c r="F402" s="26">
        <v>10</v>
      </c>
      <c r="G402" s="56">
        <f t="shared" si="50"/>
        <v>56.04</v>
      </c>
      <c r="H402" s="25">
        <v>973.058</v>
      </c>
      <c r="I402" s="25">
        <v>1392.406</v>
      </c>
      <c r="J402" s="25">
        <v>1725.067</v>
      </c>
      <c r="K402" s="25">
        <v>3.782</v>
      </c>
      <c r="L402" s="25">
        <v>99.179</v>
      </c>
      <c r="M402" s="53">
        <f t="shared" si="51"/>
        <v>-57.660000000000004</v>
      </c>
      <c r="N402" s="25">
        <v>41.519</v>
      </c>
      <c r="O402" s="27">
        <v>7.5</v>
      </c>
      <c r="P402" s="27">
        <v>0</v>
      </c>
    </row>
    <row r="403" spans="1:16" s="1" customFormat="1" ht="15.75" outlineLevel="2">
      <c r="A403" s="24" t="s">
        <v>109</v>
      </c>
      <c r="B403" s="65" t="s">
        <v>402</v>
      </c>
      <c r="C403" s="68">
        <f t="shared" si="47"/>
        <v>353</v>
      </c>
      <c r="D403" s="29" t="s">
        <v>403</v>
      </c>
      <c r="E403" s="25">
        <v>340.685</v>
      </c>
      <c r="F403" s="26">
        <v>10</v>
      </c>
      <c r="G403" s="56">
        <f t="shared" si="50"/>
        <v>34.0685</v>
      </c>
      <c r="H403" s="25">
        <v>1787.971</v>
      </c>
      <c r="I403" s="25">
        <v>2199.653</v>
      </c>
      <c r="J403" s="25">
        <v>2584.908</v>
      </c>
      <c r="K403" s="25">
        <v>15.55</v>
      </c>
      <c r="L403" s="25">
        <v>134.643</v>
      </c>
      <c r="M403" s="53">
        <f t="shared" si="51"/>
        <v>-83.98400000000001</v>
      </c>
      <c r="N403" s="25">
        <v>50.659</v>
      </c>
      <c r="O403" s="27">
        <v>20</v>
      </c>
      <c r="P403" s="27">
        <v>0</v>
      </c>
    </row>
    <row r="404" spans="1:16" s="1" customFormat="1" ht="15.75" outlineLevel="2">
      <c r="A404" s="24" t="s">
        <v>109</v>
      </c>
      <c r="B404" s="65" t="s">
        <v>404</v>
      </c>
      <c r="C404" s="68">
        <f t="shared" si="47"/>
        <v>354</v>
      </c>
      <c r="D404" s="32" t="s">
        <v>405</v>
      </c>
      <c r="E404" s="33">
        <v>150</v>
      </c>
      <c r="F404" s="34">
        <v>10</v>
      </c>
      <c r="G404" s="37">
        <f>+E404/F404</f>
        <v>15</v>
      </c>
      <c r="H404" s="33">
        <v>349.64</v>
      </c>
      <c r="I404" s="33">
        <v>1279.436</v>
      </c>
      <c r="J404" s="33">
        <v>1027.362</v>
      </c>
      <c r="K404" s="33">
        <v>35.035</v>
      </c>
      <c r="L404" s="33">
        <v>-64.126</v>
      </c>
      <c r="M404" s="53">
        <f>+N404-L404</f>
        <v>-18.647999999999996</v>
      </c>
      <c r="N404" s="33">
        <v>-82.774</v>
      </c>
      <c r="O404" s="36">
        <v>0</v>
      </c>
      <c r="P404" s="36">
        <v>0</v>
      </c>
    </row>
    <row r="405" spans="1:16" s="1" customFormat="1" ht="16.5" outlineLevel="2" thickBot="1">
      <c r="A405" s="24" t="s">
        <v>109</v>
      </c>
      <c r="B405" s="65" t="s">
        <v>404</v>
      </c>
      <c r="C405" s="31">
        <f>+C404+1</f>
        <v>355</v>
      </c>
      <c r="D405" s="32" t="s">
        <v>1175</v>
      </c>
      <c r="E405" s="33">
        <v>1.2</v>
      </c>
      <c r="F405" s="34">
        <v>4</v>
      </c>
      <c r="G405" s="37">
        <f t="shared" si="50"/>
        <v>0.3</v>
      </c>
      <c r="H405" s="33">
        <v>3.599</v>
      </c>
      <c r="I405" s="33">
        <v>5.249</v>
      </c>
      <c r="J405" s="33">
        <v>3.558</v>
      </c>
      <c r="K405" s="33">
        <v>0.098</v>
      </c>
      <c r="L405" s="33">
        <v>0.14</v>
      </c>
      <c r="M405" s="53">
        <f t="shared" si="51"/>
        <v>-0.05500000000000001</v>
      </c>
      <c r="N405" s="33">
        <v>0.085</v>
      </c>
      <c r="O405" s="36">
        <v>10</v>
      </c>
      <c r="P405" s="36">
        <v>0</v>
      </c>
    </row>
    <row r="406" spans="1:16" s="1" customFormat="1" ht="16.5" outlineLevel="1" thickBot="1">
      <c r="A406" s="29" t="s">
        <v>931</v>
      </c>
      <c r="B406" s="65"/>
      <c r="C406" s="38">
        <f>COUNT(C387:C405)</f>
        <v>19</v>
      </c>
      <c r="D406" s="39"/>
      <c r="E406" s="39">
        <f>SUBTOTAL(9,E387:E405)</f>
        <v>8804.261</v>
      </c>
      <c r="F406" s="40"/>
      <c r="G406" s="41">
        <f aca="true" t="shared" si="52" ref="G406:N406">SUBTOTAL(9,G387:G405)</f>
        <v>882.6061</v>
      </c>
      <c r="H406" s="39">
        <f t="shared" si="52"/>
        <v>16312.973999999998</v>
      </c>
      <c r="I406" s="39">
        <f t="shared" si="52"/>
        <v>45413.02300000001</v>
      </c>
      <c r="J406" s="39">
        <f t="shared" si="52"/>
        <v>44106.037000000004</v>
      </c>
      <c r="K406" s="39">
        <f t="shared" si="52"/>
        <v>1636.553</v>
      </c>
      <c r="L406" s="39">
        <f t="shared" si="52"/>
        <v>1399.7080000000003</v>
      </c>
      <c r="M406" s="41">
        <f t="shared" si="52"/>
        <v>-354.80699999999985</v>
      </c>
      <c r="N406" s="39">
        <f t="shared" si="52"/>
        <v>1044.9010000000003</v>
      </c>
      <c r="O406" s="42"/>
      <c r="P406" s="42"/>
    </row>
    <row r="407" spans="1:16" s="1" customFormat="1" ht="15.75" outlineLevel="1">
      <c r="A407" s="29"/>
      <c r="B407" s="65"/>
      <c r="C407" s="43"/>
      <c r="D407" s="44"/>
      <c r="E407" s="35"/>
      <c r="F407" s="45"/>
      <c r="G407" s="57"/>
      <c r="H407" s="35"/>
      <c r="I407" s="35"/>
      <c r="J407" s="35"/>
      <c r="K407" s="35"/>
      <c r="L407" s="35"/>
      <c r="M407" s="57"/>
      <c r="N407" s="35"/>
      <c r="O407" s="46"/>
      <c r="P407" s="46"/>
    </row>
    <row r="408" spans="1:16" s="1" customFormat="1" ht="18.75" outlineLevel="1">
      <c r="A408" s="29"/>
      <c r="B408" s="65"/>
      <c r="C408" s="43"/>
      <c r="D408" s="47" t="s">
        <v>963</v>
      </c>
      <c r="E408" s="35"/>
      <c r="F408" s="45"/>
      <c r="G408" s="57"/>
      <c r="H408" s="35"/>
      <c r="I408" s="35"/>
      <c r="J408" s="35"/>
      <c r="K408" s="35"/>
      <c r="L408" s="35"/>
      <c r="M408" s="57"/>
      <c r="N408" s="35"/>
      <c r="O408" s="46"/>
      <c r="P408" s="46"/>
    </row>
    <row r="409" spans="1:16" s="1" customFormat="1" ht="15.75" outlineLevel="1">
      <c r="A409" s="29"/>
      <c r="B409" s="65"/>
      <c r="C409" s="43"/>
      <c r="D409" s="44"/>
      <c r="E409" s="35"/>
      <c r="F409" s="45"/>
      <c r="G409" s="57"/>
      <c r="H409" s="35"/>
      <c r="I409" s="35"/>
      <c r="J409" s="35"/>
      <c r="K409" s="35"/>
      <c r="L409" s="35"/>
      <c r="M409" s="57"/>
      <c r="N409" s="35"/>
      <c r="O409" s="46"/>
      <c r="P409" s="46"/>
    </row>
    <row r="410" spans="1:16" s="1" customFormat="1" ht="15.75" outlineLevel="2">
      <c r="A410" s="24" t="s">
        <v>56</v>
      </c>
      <c r="B410" s="65" t="s">
        <v>737</v>
      </c>
      <c r="C410" s="48">
        <f>+C405+1</f>
        <v>356</v>
      </c>
      <c r="D410" s="49" t="s">
        <v>738</v>
      </c>
      <c r="E410" s="50">
        <v>113.969</v>
      </c>
      <c r="F410" s="51">
        <v>10</v>
      </c>
      <c r="G410" s="53">
        <f aca="true" t="shared" si="53" ref="G410:G415">+E410/F410</f>
        <v>11.396899999999999</v>
      </c>
      <c r="H410" s="50">
        <v>-50.415</v>
      </c>
      <c r="I410" s="50">
        <v>112.739</v>
      </c>
      <c r="J410" s="50">
        <v>109.805</v>
      </c>
      <c r="K410" s="50">
        <v>6.895</v>
      </c>
      <c r="L410" s="50">
        <v>-13.953</v>
      </c>
      <c r="M410" s="53">
        <f aca="true" t="shared" si="54" ref="M410:M415">+N410-L410</f>
        <v>-1.6829999999999998</v>
      </c>
      <c r="N410" s="50">
        <v>-15.636</v>
      </c>
      <c r="O410" s="52">
        <v>0</v>
      </c>
      <c r="P410" s="52">
        <v>0</v>
      </c>
    </row>
    <row r="411" spans="1:16" s="1" customFormat="1" ht="15.75" outlineLevel="2">
      <c r="A411" s="24" t="s">
        <v>56</v>
      </c>
      <c r="B411" s="65" t="s">
        <v>406</v>
      </c>
      <c r="C411" s="68">
        <f t="shared" si="47"/>
        <v>357</v>
      </c>
      <c r="D411" s="29" t="s">
        <v>407</v>
      </c>
      <c r="E411" s="25">
        <v>150.634</v>
      </c>
      <c r="F411" s="26">
        <v>10</v>
      </c>
      <c r="G411" s="56">
        <f t="shared" si="53"/>
        <v>15.063399999999998</v>
      </c>
      <c r="H411" s="25">
        <v>-456.994</v>
      </c>
      <c r="I411" s="25">
        <v>365.948</v>
      </c>
      <c r="J411" s="25">
        <v>173.732</v>
      </c>
      <c r="K411" s="25">
        <v>75.324</v>
      </c>
      <c r="L411" s="25">
        <v>-4.322</v>
      </c>
      <c r="M411" s="53">
        <f t="shared" si="54"/>
        <v>-0.8680000000000003</v>
      </c>
      <c r="N411" s="25">
        <v>-5.19</v>
      </c>
      <c r="O411" s="27">
        <v>0</v>
      </c>
      <c r="P411" s="27">
        <v>0</v>
      </c>
    </row>
    <row r="412" spans="1:16" s="1" customFormat="1" ht="15.75" outlineLevel="2">
      <c r="A412" s="24" t="s">
        <v>56</v>
      </c>
      <c r="B412" s="65" t="s">
        <v>408</v>
      </c>
      <c r="C412" s="68">
        <f t="shared" si="47"/>
        <v>358</v>
      </c>
      <c r="D412" s="29" t="s">
        <v>409</v>
      </c>
      <c r="E412" s="25">
        <v>28.102</v>
      </c>
      <c r="F412" s="26">
        <v>10</v>
      </c>
      <c r="G412" s="56">
        <f t="shared" si="53"/>
        <v>2.8102</v>
      </c>
      <c r="H412" s="25">
        <v>-35.859</v>
      </c>
      <c r="I412" s="25">
        <v>247.618</v>
      </c>
      <c r="J412" s="25">
        <v>7.406</v>
      </c>
      <c r="K412" s="25">
        <v>3.189</v>
      </c>
      <c r="L412" s="25">
        <v>-33.454</v>
      </c>
      <c r="M412" s="53">
        <f t="shared" si="54"/>
        <v>-21.284</v>
      </c>
      <c r="N412" s="25">
        <v>-54.738</v>
      </c>
      <c r="O412" s="27">
        <v>0</v>
      </c>
      <c r="P412" s="27">
        <v>0</v>
      </c>
    </row>
    <row r="413" spans="1:16" s="1" customFormat="1" ht="15.75" outlineLevel="2">
      <c r="A413" s="24" t="s">
        <v>56</v>
      </c>
      <c r="B413" s="65" t="s">
        <v>62</v>
      </c>
      <c r="C413" s="68">
        <f t="shared" si="47"/>
        <v>359</v>
      </c>
      <c r="D413" s="29" t="s">
        <v>63</v>
      </c>
      <c r="E413" s="25">
        <v>35.574</v>
      </c>
      <c r="F413" s="26">
        <v>10</v>
      </c>
      <c r="G413" s="56">
        <f t="shared" si="53"/>
        <v>3.5574</v>
      </c>
      <c r="H413" s="25">
        <v>-32.181</v>
      </c>
      <c r="I413" s="25">
        <v>136.195</v>
      </c>
      <c r="J413" s="25">
        <v>151.597</v>
      </c>
      <c r="K413" s="25">
        <v>6.538</v>
      </c>
      <c r="L413" s="25">
        <v>4.598</v>
      </c>
      <c r="M413" s="53">
        <f t="shared" si="54"/>
        <v>-1.5499999999999998</v>
      </c>
      <c r="N413" s="25">
        <v>3.048</v>
      </c>
      <c r="O413" s="27">
        <v>0</v>
      </c>
      <c r="P413" s="27">
        <v>0</v>
      </c>
    </row>
    <row r="414" spans="1:16" s="1" customFormat="1" ht="15.75" outlineLevel="2">
      <c r="A414" s="24" t="s">
        <v>56</v>
      </c>
      <c r="B414" s="65" t="s">
        <v>95</v>
      </c>
      <c r="C414" s="68">
        <f t="shared" si="47"/>
        <v>360</v>
      </c>
      <c r="D414" s="29" t="s">
        <v>96</v>
      </c>
      <c r="E414" s="25">
        <v>37.45</v>
      </c>
      <c r="F414" s="26">
        <v>10</v>
      </c>
      <c r="G414" s="56">
        <f t="shared" si="53"/>
        <v>3.745</v>
      </c>
      <c r="H414" s="25">
        <v>88.999</v>
      </c>
      <c r="I414" s="25">
        <v>525.31</v>
      </c>
      <c r="J414" s="25">
        <v>170.938</v>
      </c>
      <c r="K414" s="25">
        <v>2.221</v>
      </c>
      <c r="L414" s="25">
        <v>23.821</v>
      </c>
      <c r="M414" s="53">
        <f t="shared" si="54"/>
        <v>-0.8550000000000004</v>
      </c>
      <c r="N414" s="25">
        <v>22.966</v>
      </c>
      <c r="O414" s="27">
        <v>7</v>
      </c>
      <c r="P414" s="27">
        <v>0</v>
      </c>
    </row>
    <row r="415" spans="1:16" s="1" customFormat="1" ht="16.5" outlineLevel="2" thickBot="1">
      <c r="A415" s="24" t="s">
        <v>56</v>
      </c>
      <c r="B415" s="65" t="s">
        <v>57</v>
      </c>
      <c r="C415" s="31">
        <f t="shared" si="47"/>
        <v>361</v>
      </c>
      <c r="D415" s="32" t="s">
        <v>1238</v>
      </c>
      <c r="E415" s="33">
        <v>69.566</v>
      </c>
      <c r="F415" s="34">
        <v>5</v>
      </c>
      <c r="G415" s="37">
        <f t="shared" si="53"/>
        <v>13.9132</v>
      </c>
      <c r="H415" s="33">
        <v>569.554</v>
      </c>
      <c r="I415" s="33">
        <v>1023.667</v>
      </c>
      <c r="J415" s="33">
        <v>2097.287</v>
      </c>
      <c r="K415" s="33">
        <v>10.025</v>
      </c>
      <c r="L415" s="33">
        <v>394.704</v>
      </c>
      <c r="M415" s="53">
        <f t="shared" si="54"/>
        <v>-129.52500000000003</v>
      </c>
      <c r="N415" s="33">
        <v>265.179</v>
      </c>
      <c r="O415" s="36">
        <v>125</v>
      </c>
      <c r="P415" s="36">
        <v>0</v>
      </c>
    </row>
    <row r="416" spans="1:16" s="1" customFormat="1" ht="16.5" outlineLevel="1" thickBot="1">
      <c r="A416" s="29" t="s">
        <v>932</v>
      </c>
      <c r="B416" s="65"/>
      <c r="C416" s="38">
        <f>COUNT(C410:C415)</f>
        <v>6</v>
      </c>
      <c r="D416" s="39"/>
      <c r="E416" s="39">
        <f>SUBTOTAL(9,E410:E415)</f>
        <v>435.29499999999996</v>
      </c>
      <c r="F416" s="40"/>
      <c r="G416" s="41">
        <f aca="true" t="shared" si="55" ref="G416:N416">SUBTOTAL(9,G410:G415)</f>
        <v>50.48609999999999</v>
      </c>
      <c r="H416" s="39">
        <f t="shared" si="55"/>
        <v>83.10399999999993</v>
      </c>
      <c r="I416" s="39">
        <f t="shared" si="55"/>
        <v>2411.477</v>
      </c>
      <c r="J416" s="39">
        <f t="shared" si="55"/>
        <v>2710.765</v>
      </c>
      <c r="K416" s="39">
        <f t="shared" si="55"/>
        <v>104.192</v>
      </c>
      <c r="L416" s="39">
        <f t="shared" si="55"/>
        <v>371.394</v>
      </c>
      <c r="M416" s="41">
        <f t="shared" si="55"/>
        <v>-155.76500000000004</v>
      </c>
      <c r="N416" s="39">
        <f t="shared" si="55"/>
        <v>215.629</v>
      </c>
      <c r="O416" s="42"/>
      <c r="P416" s="42"/>
    </row>
    <row r="417" spans="1:16" s="1" customFormat="1" ht="15.75" outlineLevel="1">
      <c r="A417" s="29"/>
      <c r="B417" s="65"/>
      <c r="C417" s="43"/>
      <c r="D417" s="44"/>
      <c r="E417" s="35"/>
      <c r="F417" s="45"/>
      <c r="G417" s="57"/>
      <c r="H417" s="35"/>
      <c r="I417" s="35"/>
      <c r="J417" s="35"/>
      <c r="K417" s="35"/>
      <c r="L417" s="35"/>
      <c r="M417" s="57"/>
      <c r="N417" s="35"/>
      <c r="O417" s="46"/>
      <c r="P417" s="46"/>
    </row>
    <row r="418" spans="1:16" s="1" customFormat="1" ht="18.75" outlineLevel="1">
      <c r="A418" s="29"/>
      <c r="B418" s="65"/>
      <c r="C418" s="43"/>
      <c r="D418" s="47" t="s">
        <v>964</v>
      </c>
      <c r="E418" s="35"/>
      <c r="F418" s="45"/>
      <c r="G418" s="57"/>
      <c r="H418" s="35"/>
      <c r="I418" s="35"/>
      <c r="J418" s="35"/>
      <c r="K418" s="35"/>
      <c r="L418" s="35"/>
      <c r="M418" s="57"/>
      <c r="N418" s="35"/>
      <c r="O418" s="46"/>
      <c r="P418" s="46"/>
    </row>
    <row r="419" spans="1:16" s="1" customFormat="1" ht="15.75" outlineLevel="1">
      <c r="A419" s="29"/>
      <c r="B419" s="65"/>
      <c r="C419" s="43"/>
      <c r="D419" s="44"/>
      <c r="E419" s="35"/>
      <c r="F419" s="45"/>
      <c r="G419" s="57"/>
      <c r="H419" s="35"/>
      <c r="I419" s="35"/>
      <c r="J419" s="35"/>
      <c r="K419" s="35"/>
      <c r="L419" s="35"/>
      <c r="M419" s="57"/>
      <c r="N419" s="35"/>
      <c r="O419" s="46"/>
      <c r="P419" s="46"/>
    </row>
    <row r="420" spans="1:16" s="1" customFormat="1" ht="15.75" outlineLevel="2">
      <c r="A420" s="24" t="s">
        <v>45</v>
      </c>
      <c r="B420" s="65" t="s">
        <v>1077</v>
      </c>
      <c r="C420" s="48">
        <f>+C415+1</f>
        <v>362</v>
      </c>
      <c r="D420" s="49" t="s">
        <v>1078</v>
      </c>
      <c r="E420" s="50">
        <v>57.636</v>
      </c>
      <c r="F420" s="51">
        <v>10</v>
      </c>
      <c r="G420" s="53">
        <f aca="true" t="shared" si="56" ref="G420:G456">+E420/F420</f>
        <v>5.7636</v>
      </c>
      <c r="H420" s="50">
        <v>79.253</v>
      </c>
      <c r="I420" s="50">
        <v>489.326</v>
      </c>
      <c r="J420" s="50">
        <v>698.466</v>
      </c>
      <c r="K420" s="50">
        <v>19.226</v>
      </c>
      <c r="L420" s="50">
        <v>5.36</v>
      </c>
      <c r="M420" s="53">
        <f>+N420-L420</f>
        <v>-3.918</v>
      </c>
      <c r="N420" s="50">
        <v>1.442</v>
      </c>
      <c r="O420" s="52">
        <v>0</v>
      </c>
      <c r="P420" s="52">
        <v>0</v>
      </c>
    </row>
    <row r="421" spans="1:16" s="1" customFormat="1" ht="15.75" outlineLevel="2">
      <c r="A421" s="24" t="s">
        <v>45</v>
      </c>
      <c r="B421" s="65" t="s">
        <v>410</v>
      </c>
      <c r="C421" s="48">
        <f>+C420+1</f>
        <v>363</v>
      </c>
      <c r="D421" s="49" t="s">
        <v>411</v>
      </c>
      <c r="E421" s="50">
        <v>173.623</v>
      </c>
      <c r="F421" s="51">
        <v>10</v>
      </c>
      <c r="G421" s="53">
        <f>+E421/F421</f>
        <v>17.362299999999998</v>
      </c>
      <c r="H421" s="50">
        <v>463.449</v>
      </c>
      <c r="I421" s="50">
        <v>1522.419</v>
      </c>
      <c r="J421" s="50">
        <v>1205.339</v>
      </c>
      <c r="K421" s="50">
        <v>56.991</v>
      </c>
      <c r="L421" s="50">
        <v>86.074</v>
      </c>
      <c r="M421" s="53">
        <f>+N421-L421</f>
        <v>-16.259</v>
      </c>
      <c r="N421" s="50">
        <v>69.815</v>
      </c>
      <c r="O421" s="52">
        <v>18</v>
      </c>
      <c r="P421" s="52">
        <v>0</v>
      </c>
    </row>
    <row r="422" spans="1:16" s="1" customFormat="1" ht="15.75" outlineLevel="2">
      <c r="A422" s="24" t="s">
        <v>45</v>
      </c>
      <c r="B422" s="65" t="s">
        <v>739</v>
      </c>
      <c r="C422" s="48">
        <f>+C421+1</f>
        <v>364</v>
      </c>
      <c r="D422" s="29" t="s">
        <v>740</v>
      </c>
      <c r="E422" s="25">
        <v>146.667</v>
      </c>
      <c r="F422" s="26">
        <v>10</v>
      </c>
      <c r="G422" s="56">
        <f t="shared" si="56"/>
        <v>14.6667</v>
      </c>
      <c r="H422" s="25">
        <v>-824.828</v>
      </c>
      <c r="I422" s="25">
        <v>506.849</v>
      </c>
      <c r="J422" s="25">
        <v>407.025</v>
      </c>
      <c r="K422" s="25">
        <v>30.256</v>
      </c>
      <c r="L422" s="25">
        <v>-39.517</v>
      </c>
      <c r="M422" s="53">
        <f aca="true" t="shared" si="57" ref="M422:M456">+N422-L422</f>
        <v>-2.0359999999999943</v>
      </c>
      <c r="N422" s="25">
        <v>-41.553</v>
      </c>
      <c r="O422" s="27">
        <v>0</v>
      </c>
      <c r="P422" s="27">
        <v>0</v>
      </c>
    </row>
    <row r="423" spans="1:16" s="1" customFormat="1" ht="15.75" outlineLevel="2">
      <c r="A423" s="24" t="s">
        <v>45</v>
      </c>
      <c r="B423" s="65" t="s">
        <v>1022</v>
      </c>
      <c r="C423" s="68">
        <f>+C422+1</f>
        <v>365</v>
      </c>
      <c r="D423" s="29" t="s">
        <v>1023</v>
      </c>
      <c r="E423" s="25">
        <v>185.703</v>
      </c>
      <c r="F423" s="26">
        <v>10</v>
      </c>
      <c r="G423" s="56">
        <f>+E423/F423</f>
        <v>18.5703</v>
      </c>
      <c r="H423" s="25">
        <v>182.662</v>
      </c>
      <c r="I423" s="25">
        <v>2185.942</v>
      </c>
      <c r="J423" s="25">
        <v>1291.612</v>
      </c>
      <c r="K423" s="25">
        <v>115.956</v>
      </c>
      <c r="L423" s="25">
        <v>-104.461</v>
      </c>
      <c r="M423" s="53">
        <f>+N423-L423</f>
        <v>29.959000000000003</v>
      </c>
      <c r="N423" s="25">
        <v>-74.502</v>
      </c>
      <c r="O423" s="27">
        <v>0</v>
      </c>
      <c r="P423" s="27">
        <v>0</v>
      </c>
    </row>
    <row r="424" spans="1:16" s="1" customFormat="1" ht="15.75" outlineLevel="2">
      <c r="A424" s="24" t="s">
        <v>45</v>
      </c>
      <c r="B424" s="65" t="s">
        <v>412</v>
      </c>
      <c r="C424" s="68">
        <f>+C423+1</f>
        <v>366</v>
      </c>
      <c r="D424" s="29" t="s">
        <v>413</v>
      </c>
      <c r="E424" s="25">
        <v>244.071</v>
      </c>
      <c r="F424" s="26">
        <v>10</v>
      </c>
      <c r="G424" s="56">
        <f t="shared" si="56"/>
        <v>24.4071</v>
      </c>
      <c r="H424" s="25">
        <v>14.022</v>
      </c>
      <c r="I424" s="25">
        <v>1109.431</v>
      </c>
      <c r="J424" s="25">
        <v>980.622</v>
      </c>
      <c r="K424" s="25">
        <v>61.698</v>
      </c>
      <c r="L424" s="25">
        <v>-61.327</v>
      </c>
      <c r="M424" s="53">
        <f t="shared" si="57"/>
        <v>-4.903000000000006</v>
      </c>
      <c r="N424" s="25">
        <v>-66.23</v>
      </c>
      <c r="O424" s="27">
        <v>0</v>
      </c>
      <c r="P424" s="27">
        <v>0</v>
      </c>
    </row>
    <row r="425" spans="1:16" s="1" customFormat="1" ht="15.75" outlineLevel="2">
      <c r="A425" s="24" t="s">
        <v>45</v>
      </c>
      <c r="B425" s="65" t="s">
        <v>414</v>
      </c>
      <c r="C425" s="68">
        <f t="shared" si="47"/>
        <v>367</v>
      </c>
      <c r="D425" s="29" t="s">
        <v>415</v>
      </c>
      <c r="E425" s="25">
        <v>94.5</v>
      </c>
      <c r="F425" s="26">
        <v>10</v>
      </c>
      <c r="G425" s="56">
        <f t="shared" si="56"/>
        <v>9.45</v>
      </c>
      <c r="H425" s="25">
        <v>23.615</v>
      </c>
      <c r="I425" s="25">
        <v>385.551</v>
      </c>
      <c r="J425" s="25">
        <v>629.919</v>
      </c>
      <c r="K425" s="25">
        <v>43.227</v>
      </c>
      <c r="L425" s="25">
        <v>-1.271</v>
      </c>
      <c r="M425" s="53">
        <f t="shared" si="57"/>
        <v>0.07099999999999995</v>
      </c>
      <c r="N425" s="25">
        <v>-1.2</v>
      </c>
      <c r="O425" s="27">
        <v>0</v>
      </c>
      <c r="P425" s="27">
        <v>0</v>
      </c>
    </row>
    <row r="426" spans="1:16" s="1" customFormat="1" ht="15.75" outlineLevel="2">
      <c r="A426" s="24" t="s">
        <v>45</v>
      </c>
      <c r="B426" s="65" t="s">
        <v>416</v>
      </c>
      <c r="C426" s="68">
        <f t="shared" si="47"/>
        <v>368</v>
      </c>
      <c r="D426" s="29" t="s">
        <v>417</v>
      </c>
      <c r="E426" s="25">
        <v>87.247</v>
      </c>
      <c r="F426" s="26">
        <v>10</v>
      </c>
      <c r="G426" s="56">
        <f t="shared" si="56"/>
        <v>8.7247</v>
      </c>
      <c r="H426" s="25">
        <v>-659.88</v>
      </c>
      <c r="I426" s="25">
        <v>482.003</v>
      </c>
      <c r="J426" s="25">
        <v>587.304</v>
      </c>
      <c r="K426" s="25">
        <v>72.581</v>
      </c>
      <c r="L426" s="25">
        <v>-71.788</v>
      </c>
      <c r="M426" s="53">
        <f t="shared" si="57"/>
        <v>7.662999999999997</v>
      </c>
      <c r="N426" s="25">
        <v>-64.125</v>
      </c>
      <c r="O426" s="27">
        <v>0</v>
      </c>
      <c r="P426" s="27">
        <v>0</v>
      </c>
    </row>
    <row r="427" spans="1:16" s="1" customFormat="1" ht="15.75" outlineLevel="2">
      <c r="A427" s="24" t="s">
        <v>45</v>
      </c>
      <c r="B427" s="65" t="s">
        <v>418</v>
      </c>
      <c r="C427" s="68">
        <f t="shared" si="47"/>
        <v>369</v>
      </c>
      <c r="D427" s="29" t="s">
        <v>419</v>
      </c>
      <c r="E427" s="25">
        <v>191.28</v>
      </c>
      <c r="F427" s="26">
        <v>10</v>
      </c>
      <c r="G427" s="56">
        <f t="shared" si="56"/>
        <v>19.128</v>
      </c>
      <c r="H427" s="25">
        <v>436.21</v>
      </c>
      <c r="I427" s="25">
        <v>1014.28</v>
      </c>
      <c r="J427" s="25">
        <v>576.598</v>
      </c>
      <c r="K427" s="25">
        <v>16.124</v>
      </c>
      <c r="L427" s="25">
        <v>-42.646</v>
      </c>
      <c r="M427" s="53">
        <f t="shared" si="57"/>
        <v>-0.7019999999999982</v>
      </c>
      <c r="N427" s="25">
        <v>-43.348</v>
      </c>
      <c r="O427" s="27">
        <v>0</v>
      </c>
      <c r="P427" s="27">
        <v>0</v>
      </c>
    </row>
    <row r="428" spans="1:16" s="1" customFormat="1" ht="15.75" outlineLevel="2">
      <c r="A428" s="24" t="s">
        <v>45</v>
      </c>
      <c r="B428" s="65" t="s">
        <v>1079</v>
      </c>
      <c r="C428" s="68">
        <f>+C427+1</f>
        <v>370</v>
      </c>
      <c r="D428" s="29" t="s">
        <v>1080</v>
      </c>
      <c r="E428" s="25">
        <v>190.022</v>
      </c>
      <c r="F428" s="26">
        <v>10</v>
      </c>
      <c r="G428" s="56">
        <f>+E428/F428</f>
        <v>19.0022</v>
      </c>
      <c r="H428" s="25">
        <v>412.28</v>
      </c>
      <c r="I428" s="25">
        <v>1027.701</v>
      </c>
      <c r="J428" s="25">
        <v>1192.014</v>
      </c>
      <c r="K428" s="25">
        <v>35.963</v>
      </c>
      <c r="L428" s="25">
        <v>-18.901</v>
      </c>
      <c r="M428" s="53">
        <f>+N428-L428</f>
        <v>-6.664999999999999</v>
      </c>
      <c r="N428" s="25">
        <v>-25.566</v>
      </c>
      <c r="O428" s="27">
        <v>0</v>
      </c>
      <c r="P428" s="27">
        <v>0</v>
      </c>
    </row>
    <row r="429" spans="1:16" s="1" customFormat="1" ht="15.75" outlineLevel="2">
      <c r="A429" s="24" t="s">
        <v>45</v>
      </c>
      <c r="B429" s="65"/>
      <c r="C429" s="68">
        <f>+C428+1</f>
        <v>371</v>
      </c>
      <c r="D429" s="29" t="s">
        <v>1003</v>
      </c>
      <c r="E429" s="25">
        <v>182.559</v>
      </c>
      <c r="F429" s="26">
        <v>10</v>
      </c>
      <c r="G429" s="56">
        <f>+E429/F429</f>
        <v>18.2559</v>
      </c>
      <c r="H429" s="25">
        <v>251.461</v>
      </c>
      <c r="I429" s="25">
        <v>2318.007</v>
      </c>
      <c r="J429" s="25">
        <v>1545.766</v>
      </c>
      <c r="K429" s="25">
        <v>138.136</v>
      </c>
      <c r="L429" s="25">
        <v>-64.554</v>
      </c>
      <c r="M429" s="53">
        <f>+N429-L429</f>
        <v>-50.673</v>
      </c>
      <c r="N429" s="25">
        <v>-115.227</v>
      </c>
      <c r="O429" s="27">
        <v>0</v>
      </c>
      <c r="P429" s="27">
        <v>0</v>
      </c>
    </row>
    <row r="430" spans="1:16" s="1" customFormat="1" ht="15.75" outlineLevel="2">
      <c r="A430" s="24" t="s">
        <v>45</v>
      </c>
      <c r="B430" s="65" t="s">
        <v>422</v>
      </c>
      <c r="C430" s="68">
        <f t="shared" si="47"/>
        <v>372</v>
      </c>
      <c r="D430" s="29" t="s">
        <v>423</v>
      </c>
      <c r="E430" s="25">
        <v>50.297</v>
      </c>
      <c r="F430" s="26">
        <v>10</v>
      </c>
      <c r="G430" s="56">
        <f t="shared" si="56"/>
        <v>5.0297</v>
      </c>
      <c r="H430" s="25">
        <v>-390.085</v>
      </c>
      <c r="I430" s="25">
        <v>1501.164</v>
      </c>
      <c r="J430" s="25">
        <v>728.707</v>
      </c>
      <c r="K430" s="25">
        <v>95.258</v>
      </c>
      <c r="L430" s="25">
        <v>-192.421</v>
      </c>
      <c r="M430" s="53">
        <f t="shared" si="57"/>
        <v>43.85299999999998</v>
      </c>
      <c r="N430" s="25">
        <v>-148.568</v>
      </c>
      <c r="O430" s="27">
        <v>0</v>
      </c>
      <c r="P430" s="27">
        <v>0</v>
      </c>
    </row>
    <row r="431" spans="1:16" s="1" customFormat="1" ht="15.75" outlineLevel="2">
      <c r="A431" s="24" t="s">
        <v>45</v>
      </c>
      <c r="B431" s="65" t="s">
        <v>420</v>
      </c>
      <c r="C431" s="68">
        <f t="shared" si="47"/>
        <v>373</v>
      </c>
      <c r="D431" s="29" t="s">
        <v>421</v>
      </c>
      <c r="E431" s="25">
        <v>125.513</v>
      </c>
      <c r="F431" s="26">
        <v>10</v>
      </c>
      <c r="G431" s="56">
        <f t="shared" si="56"/>
        <v>12.551300000000001</v>
      </c>
      <c r="H431" s="25">
        <v>40.279</v>
      </c>
      <c r="I431" s="25">
        <v>709.979</v>
      </c>
      <c r="J431" s="25">
        <v>1396.972</v>
      </c>
      <c r="K431" s="25">
        <v>34.734</v>
      </c>
      <c r="L431" s="25">
        <v>-56.382</v>
      </c>
      <c r="M431" s="53">
        <f t="shared" si="57"/>
        <v>35.956</v>
      </c>
      <c r="N431" s="25">
        <v>-20.426</v>
      </c>
      <c r="O431" s="27">
        <v>0</v>
      </c>
      <c r="P431" s="27">
        <v>0</v>
      </c>
    </row>
    <row r="432" spans="1:16" s="1" customFormat="1" ht="15.75" outlineLevel="2">
      <c r="A432" s="24" t="s">
        <v>45</v>
      </c>
      <c r="B432" s="65" t="s">
        <v>424</v>
      </c>
      <c r="C432" s="68">
        <f t="shared" si="47"/>
        <v>374</v>
      </c>
      <c r="D432" s="29" t="s">
        <v>425</v>
      </c>
      <c r="E432" s="25">
        <v>14</v>
      </c>
      <c r="F432" s="26">
        <v>10</v>
      </c>
      <c r="G432" s="56">
        <f t="shared" si="56"/>
        <v>1.4</v>
      </c>
      <c r="H432" s="25">
        <v>156.964</v>
      </c>
      <c r="I432" s="25">
        <v>225.651</v>
      </c>
      <c r="J432" s="25">
        <v>160.152</v>
      </c>
      <c r="K432" s="25">
        <v>1.061</v>
      </c>
      <c r="L432" s="25">
        <v>2.635</v>
      </c>
      <c r="M432" s="53">
        <f t="shared" si="57"/>
        <v>-2.2049999999999996</v>
      </c>
      <c r="N432" s="25">
        <v>0.43</v>
      </c>
      <c r="O432" s="27">
        <v>0</v>
      </c>
      <c r="P432" s="27">
        <v>0</v>
      </c>
    </row>
    <row r="433" spans="1:16" s="1" customFormat="1" ht="15.75" outlineLevel="2">
      <c r="A433" s="24" t="s">
        <v>45</v>
      </c>
      <c r="B433" s="65" t="s">
        <v>426</v>
      </c>
      <c r="C433" s="68">
        <f t="shared" si="47"/>
        <v>375</v>
      </c>
      <c r="D433" s="29" t="s">
        <v>427</v>
      </c>
      <c r="E433" s="25">
        <v>162</v>
      </c>
      <c r="F433" s="26">
        <v>5</v>
      </c>
      <c r="G433" s="56">
        <f t="shared" si="56"/>
        <v>32.4</v>
      </c>
      <c r="H433" s="25">
        <v>739.298</v>
      </c>
      <c r="I433" s="25">
        <v>1570.126</v>
      </c>
      <c r="J433" s="25">
        <v>984.371</v>
      </c>
      <c r="K433" s="25">
        <v>3.587</v>
      </c>
      <c r="L433" s="25">
        <v>61.442</v>
      </c>
      <c r="M433" s="53">
        <f t="shared" si="57"/>
        <v>-15</v>
      </c>
      <c r="N433" s="25">
        <v>46.442</v>
      </c>
      <c r="O433" s="27">
        <v>20</v>
      </c>
      <c r="P433" s="27">
        <v>0</v>
      </c>
    </row>
    <row r="434" spans="1:16" s="1" customFormat="1" ht="15.75" outlineLevel="2">
      <c r="A434" s="24" t="s">
        <v>45</v>
      </c>
      <c r="B434" s="65" t="s">
        <v>428</v>
      </c>
      <c r="C434" s="68">
        <f t="shared" si="47"/>
        <v>376</v>
      </c>
      <c r="D434" s="29" t="s">
        <v>1115</v>
      </c>
      <c r="E434" s="25">
        <v>200</v>
      </c>
      <c r="F434" s="26">
        <v>5</v>
      </c>
      <c r="G434" s="56">
        <f t="shared" si="56"/>
        <v>40</v>
      </c>
      <c r="H434" s="25">
        <v>324.696</v>
      </c>
      <c r="I434" s="25">
        <v>377.782</v>
      </c>
      <c r="J434" s="25">
        <v>339.658</v>
      </c>
      <c r="K434" s="25">
        <v>3.227</v>
      </c>
      <c r="L434" s="25">
        <v>31.105</v>
      </c>
      <c r="M434" s="53">
        <f t="shared" si="57"/>
        <v>3.416999999999998</v>
      </c>
      <c r="N434" s="25">
        <v>34.522</v>
      </c>
      <c r="O434" s="27">
        <v>10</v>
      </c>
      <c r="P434" s="27">
        <v>0</v>
      </c>
    </row>
    <row r="435" spans="1:16" s="1" customFormat="1" ht="15.75" outlineLevel="2">
      <c r="A435" s="24" t="s">
        <v>45</v>
      </c>
      <c r="B435" s="65" t="s">
        <v>1095</v>
      </c>
      <c r="C435" s="68">
        <f t="shared" si="47"/>
        <v>377</v>
      </c>
      <c r="D435" s="29" t="s">
        <v>1096</v>
      </c>
      <c r="E435" s="25">
        <v>27.092</v>
      </c>
      <c r="F435" s="26">
        <v>10</v>
      </c>
      <c r="G435" s="56">
        <f>+E435/F435</f>
        <v>2.7092</v>
      </c>
      <c r="H435" s="25">
        <v>42.765</v>
      </c>
      <c r="I435" s="25">
        <v>778.543</v>
      </c>
      <c r="J435" s="25">
        <v>1170.433</v>
      </c>
      <c r="K435" s="25">
        <v>8.69</v>
      </c>
      <c r="L435" s="25">
        <v>47.717</v>
      </c>
      <c r="M435" s="53">
        <f>+N435-L435</f>
        <v>-16.701</v>
      </c>
      <c r="N435" s="25">
        <v>31.016</v>
      </c>
      <c r="O435" s="27">
        <v>10</v>
      </c>
      <c r="P435" s="27">
        <v>0</v>
      </c>
    </row>
    <row r="436" spans="1:16" s="1" customFormat="1" ht="15.75" outlineLevel="2">
      <c r="A436" s="24" t="s">
        <v>45</v>
      </c>
      <c r="B436" s="65" t="s">
        <v>46</v>
      </c>
      <c r="C436" s="68">
        <f t="shared" si="47"/>
        <v>378</v>
      </c>
      <c r="D436" s="29" t="s">
        <v>47</v>
      </c>
      <c r="E436" s="25">
        <v>324</v>
      </c>
      <c r="F436" s="26">
        <v>10</v>
      </c>
      <c r="G436" s="56">
        <f t="shared" si="56"/>
        <v>32.4</v>
      </c>
      <c r="H436" s="25">
        <v>252.997</v>
      </c>
      <c r="I436" s="25">
        <v>1788.148</v>
      </c>
      <c r="J436" s="25">
        <v>1384.641</v>
      </c>
      <c r="K436" s="25">
        <v>114.307</v>
      </c>
      <c r="L436" s="25">
        <v>-14.879</v>
      </c>
      <c r="M436" s="53">
        <f t="shared" si="57"/>
        <v>41.994</v>
      </c>
      <c r="N436" s="25">
        <v>27.115</v>
      </c>
      <c r="O436" s="27">
        <v>10</v>
      </c>
      <c r="P436" s="27">
        <v>0</v>
      </c>
    </row>
    <row r="437" spans="1:16" s="1" customFormat="1" ht="15.75" outlineLevel="2">
      <c r="A437" s="24" t="s">
        <v>45</v>
      </c>
      <c r="B437" s="65" t="s">
        <v>1063</v>
      </c>
      <c r="C437" s="68">
        <f t="shared" si="47"/>
        <v>379</v>
      </c>
      <c r="D437" s="29" t="s">
        <v>1064</v>
      </c>
      <c r="E437" s="25">
        <v>110</v>
      </c>
      <c r="F437" s="26">
        <v>10</v>
      </c>
      <c r="G437" s="56">
        <f>+E437/F437</f>
        <v>11</v>
      </c>
      <c r="H437" s="25">
        <v>273.861</v>
      </c>
      <c r="I437" s="25">
        <v>572.97</v>
      </c>
      <c r="J437" s="25">
        <v>705.008</v>
      </c>
      <c r="K437" s="25">
        <v>12.834</v>
      </c>
      <c r="L437" s="25">
        <v>57.526</v>
      </c>
      <c r="M437" s="53">
        <f>+N437-L437</f>
        <v>-21.473000000000006</v>
      </c>
      <c r="N437" s="25">
        <v>36.053</v>
      </c>
      <c r="O437" s="27">
        <v>17.5</v>
      </c>
      <c r="P437" s="27">
        <v>0</v>
      </c>
    </row>
    <row r="438" spans="1:16" s="1" customFormat="1" ht="15.75" outlineLevel="2">
      <c r="A438" s="24" t="s">
        <v>45</v>
      </c>
      <c r="B438" s="65" t="s">
        <v>429</v>
      </c>
      <c r="C438" s="68">
        <f t="shared" si="47"/>
        <v>380</v>
      </c>
      <c r="D438" s="29" t="s">
        <v>430</v>
      </c>
      <c r="E438" s="25">
        <v>205.772</v>
      </c>
      <c r="F438" s="26">
        <v>10</v>
      </c>
      <c r="G438" s="56">
        <f t="shared" si="56"/>
        <v>20.577199999999998</v>
      </c>
      <c r="H438" s="25">
        <v>322.663</v>
      </c>
      <c r="I438" s="25">
        <v>1247.646</v>
      </c>
      <c r="J438" s="25">
        <v>1650.911</v>
      </c>
      <c r="K438" s="25">
        <v>93.08</v>
      </c>
      <c r="L438" s="25">
        <v>158.252</v>
      </c>
      <c r="M438" s="53">
        <f t="shared" si="57"/>
        <v>-8.254000000000019</v>
      </c>
      <c r="N438" s="25">
        <v>149.998</v>
      </c>
      <c r="O438" s="27">
        <v>20</v>
      </c>
      <c r="P438" s="27">
        <v>0</v>
      </c>
    </row>
    <row r="439" spans="1:16" s="1" customFormat="1" ht="15.75" outlineLevel="2">
      <c r="A439" s="24" t="s">
        <v>45</v>
      </c>
      <c r="B439" s="65" t="s">
        <v>433</v>
      </c>
      <c r="C439" s="68">
        <f t="shared" si="47"/>
        <v>381</v>
      </c>
      <c r="D439" s="29" t="s">
        <v>434</v>
      </c>
      <c r="E439" s="25">
        <v>94.868</v>
      </c>
      <c r="F439" s="26">
        <v>10</v>
      </c>
      <c r="G439" s="56">
        <f t="shared" si="56"/>
        <v>9.486799999999999</v>
      </c>
      <c r="H439" s="25">
        <v>137.661</v>
      </c>
      <c r="I439" s="25">
        <v>880.417</v>
      </c>
      <c r="J439" s="25">
        <v>778.132</v>
      </c>
      <c r="K439" s="25">
        <v>26.107</v>
      </c>
      <c r="L439" s="25">
        <v>-29.042</v>
      </c>
      <c r="M439" s="53">
        <f t="shared" si="57"/>
        <v>-3.9009999999999962</v>
      </c>
      <c r="N439" s="25">
        <v>-32.943</v>
      </c>
      <c r="O439" s="27">
        <v>0</v>
      </c>
      <c r="P439" s="27">
        <v>0</v>
      </c>
    </row>
    <row r="440" spans="1:16" s="1" customFormat="1" ht="15.75" outlineLevel="2">
      <c r="A440" s="24" t="s">
        <v>45</v>
      </c>
      <c r="B440" s="65" t="s">
        <v>431</v>
      </c>
      <c r="C440" s="68">
        <f t="shared" si="47"/>
        <v>382</v>
      </c>
      <c r="D440" s="29" t="s">
        <v>432</v>
      </c>
      <c r="E440" s="25">
        <v>160.175</v>
      </c>
      <c r="F440" s="26">
        <v>10</v>
      </c>
      <c r="G440" s="56">
        <f t="shared" si="56"/>
        <v>16.017500000000002</v>
      </c>
      <c r="H440" s="25">
        <v>-238.926</v>
      </c>
      <c r="I440" s="25">
        <v>595.06</v>
      </c>
      <c r="J440" s="25">
        <v>652.425</v>
      </c>
      <c r="K440" s="25">
        <v>6.413</v>
      </c>
      <c r="L440" s="25">
        <v>126.222</v>
      </c>
      <c r="M440" s="53">
        <f t="shared" si="57"/>
        <v>-1.6969999999999885</v>
      </c>
      <c r="N440" s="25">
        <v>124.525</v>
      </c>
      <c r="O440" s="27">
        <v>0</v>
      </c>
      <c r="P440" s="27">
        <v>0</v>
      </c>
    </row>
    <row r="441" spans="1:16" s="1" customFormat="1" ht="15.75" outlineLevel="2">
      <c r="A441" s="24" t="s">
        <v>45</v>
      </c>
      <c r="B441" s="65" t="s">
        <v>1014</v>
      </c>
      <c r="C441" s="68">
        <f t="shared" si="47"/>
        <v>383</v>
      </c>
      <c r="D441" s="29" t="s">
        <v>1015</v>
      </c>
      <c r="E441" s="25">
        <v>98.437</v>
      </c>
      <c r="F441" s="26">
        <v>10</v>
      </c>
      <c r="G441" s="56">
        <f>+E441/F441</f>
        <v>9.8437</v>
      </c>
      <c r="H441" s="25">
        <v>145.062</v>
      </c>
      <c r="I441" s="25">
        <v>690.393</v>
      </c>
      <c r="J441" s="25">
        <v>767.63</v>
      </c>
      <c r="K441" s="25">
        <v>17.172</v>
      </c>
      <c r="L441" s="25">
        <v>-2.092</v>
      </c>
      <c r="M441" s="53">
        <f>+N441-L441</f>
        <v>-6.91</v>
      </c>
      <c r="N441" s="25">
        <v>-9.002</v>
      </c>
      <c r="O441" s="27">
        <v>0</v>
      </c>
      <c r="P441" s="27">
        <v>0</v>
      </c>
    </row>
    <row r="442" spans="1:16" s="1" customFormat="1" ht="15.75" outlineLevel="2">
      <c r="A442" s="24" t="s">
        <v>45</v>
      </c>
      <c r="B442" s="65" t="s">
        <v>1020</v>
      </c>
      <c r="C442" s="68">
        <f t="shared" si="47"/>
        <v>384</v>
      </c>
      <c r="D442" s="29" t="s">
        <v>1021</v>
      </c>
      <c r="E442" s="25">
        <v>63.888</v>
      </c>
      <c r="F442" s="26">
        <v>10</v>
      </c>
      <c r="G442" s="56">
        <f>+E442/F442</f>
        <v>6.3888</v>
      </c>
      <c r="H442" s="25">
        <v>59.703</v>
      </c>
      <c r="I442" s="25">
        <v>649.964</v>
      </c>
      <c r="J442" s="25">
        <v>633.967</v>
      </c>
      <c r="K442" s="25">
        <v>57.004</v>
      </c>
      <c r="L442" s="25">
        <v>-59.618</v>
      </c>
      <c r="M442" s="53">
        <f>+N442-L442</f>
        <v>4.946000000000005</v>
      </c>
      <c r="N442" s="25">
        <v>-54.672</v>
      </c>
      <c r="O442" s="27">
        <v>0</v>
      </c>
      <c r="P442" s="27">
        <v>0</v>
      </c>
    </row>
    <row r="443" spans="1:16" s="1" customFormat="1" ht="15.75" outlineLevel="2">
      <c r="A443" s="24" t="s">
        <v>45</v>
      </c>
      <c r="B443" s="65" t="s">
        <v>435</v>
      </c>
      <c r="C443" s="68">
        <f t="shared" si="47"/>
        <v>385</v>
      </c>
      <c r="D443" s="29" t="s">
        <v>436</v>
      </c>
      <c r="E443" s="25">
        <v>141</v>
      </c>
      <c r="F443" s="26">
        <v>10</v>
      </c>
      <c r="G443" s="56">
        <f t="shared" si="56"/>
        <v>14.1</v>
      </c>
      <c r="H443" s="25">
        <v>-522.413</v>
      </c>
      <c r="I443" s="25">
        <v>412.648</v>
      </c>
      <c r="J443" s="25">
        <v>426.298</v>
      </c>
      <c r="K443" s="25">
        <v>54.183</v>
      </c>
      <c r="L443" s="25">
        <v>-84.256</v>
      </c>
      <c r="M443" s="53">
        <f t="shared" si="57"/>
        <v>0.23099999999999454</v>
      </c>
      <c r="N443" s="25">
        <v>-84.025</v>
      </c>
      <c r="O443" s="27">
        <v>0</v>
      </c>
      <c r="P443" s="27">
        <v>0</v>
      </c>
    </row>
    <row r="444" spans="1:16" s="1" customFormat="1" ht="15.75" outlineLevel="2">
      <c r="A444" s="24" t="s">
        <v>45</v>
      </c>
      <c r="B444" s="65" t="s">
        <v>437</v>
      </c>
      <c r="C444" s="68">
        <f t="shared" si="47"/>
        <v>386</v>
      </c>
      <c r="D444" s="29" t="s">
        <v>438</v>
      </c>
      <c r="E444" s="25">
        <v>51.707</v>
      </c>
      <c r="F444" s="26">
        <v>10</v>
      </c>
      <c r="G444" s="56">
        <f t="shared" si="56"/>
        <v>5.1707</v>
      </c>
      <c r="H444" s="25">
        <v>494.39</v>
      </c>
      <c r="I444" s="25">
        <v>777.921</v>
      </c>
      <c r="J444" s="25">
        <v>943.633</v>
      </c>
      <c r="K444" s="25">
        <v>5.102</v>
      </c>
      <c r="L444" s="25">
        <v>107.064</v>
      </c>
      <c r="M444" s="53">
        <f t="shared" si="57"/>
        <v>-20.63799999999999</v>
      </c>
      <c r="N444" s="25">
        <v>86.426</v>
      </c>
      <c r="O444" s="27">
        <v>60</v>
      </c>
      <c r="P444" s="27">
        <v>0</v>
      </c>
    </row>
    <row r="445" spans="1:16" s="1" customFormat="1" ht="15.75" outlineLevel="2">
      <c r="A445" s="24" t="s">
        <v>45</v>
      </c>
      <c r="B445" s="65" t="s">
        <v>439</v>
      </c>
      <c r="C445" s="68">
        <f t="shared" si="47"/>
        <v>387</v>
      </c>
      <c r="D445" s="29" t="s">
        <v>440</v>
      </c>
      <c r="E445" s="25">
        <v>37.5</v>
      </c>
      <c r="F445" s="26">
        <v>10</v>
      </c>
      <c r="G445" s="56">
        <f t="shared" si="56"/>
        <v>3.75</v>
      </c>
      <c r="H445" s="25">
        <v>766.742</v>
      </c>
      <c r="I445" s="25">
        <v>1026.115</v>
      </c>
      <c r="J445" s="25">
        <v>373.761</v>
      </c>
      <c r="K445" s="25">
        <v>1.913</v>
      </c>
      <c r="L445" s="25">
        <v>-8.907</v>
      </c>
      <c r="M445" s="53">
        <f t="shared" si="57"/>
        <v>-14.11</v>
      </c>
      <c r="N445" s="25">
        <v>-23.017</v>
      </c>
      <c r="O445" s="27">
        <v>0</v>
      </c>
      <c r="P445" s="27">
        <v>0</v>
      </c>
    </row>
    <row r="446" spans="1:16" s="1" customFormat="1" ht="15.75" outlineLevel="2">
      <c r="A446" s="24" t="s">
        <v>45</v>
      </c>
      <c r="B446" s="65" t="s">
        <v>741</v>
      </c>
      <c r="C446" s="68">
        <f t="shared" si="47"/>
        <v>388</v>
      </c>
      <c r="D446" s="29" t="s">
        <v>742</v>
      </c>
      <c r="E446" s="25">
        <v>108.5</v>
      </c>
      <c r="F446" s="26">
        <v>10</v>
      </c>
      <c r="G446" s="56">
        <f t="shared" si="56"/>
        <v>10.85</v>
      </c>
      <c r="H446" s="25">
        <v>-665.047</v>
      </c>
      <c r="I446" s="25">
        <v>306.871</v>
      </c>
      <c r="J446" s="25">
        <v>373.441</v>
      </c>
      <c r="K446" s="25">
        <v>22.339</v>
      </c>
      <c r="L446" s="25">
        <v>-50.528</v>
      </c>
      <c r="M446" s="53">
        <f t="shared" si="57"/>
        <v>-1.8329999999999984</v>
      </c>
      <c r="N446" s="25">
        <v>-52.361</v>
      </c>
      <c r="O446" s="27">
        <v>0</v>
      </c>
      <c r="P446" s="27">
        <v>0</v>
      </c>
    </row>
    <row r="447" spans="1:16" s="1" customFormat="1" ht="15.75" outlineLevel="2">
      <c r="A447" s="24" t="s">
        <v>45</v>
      </c>
      <c r="B447" s="65" t="s">
        <v>441</v>
      </c>
      <c r="C447" s="68">
        <f aca="true" t="shared" si="58" ref="C447:C455">+C446+1</f>
        <v>389</v>
      </c>
      <c r="D447" s="29" t="s">
        <v>442</v>
      </c>
      <c r="E447" s="25">
        <v>223.08</v>
      </c>
      <c r="F447" s="26">
        <v>10</v>
      </c>
      <c r="G447" s="56">
        <f aca="true" t="shared" si="59" ref="G447:G452">+E447/F447</f>
        <v>22.308</v>
      </c>
      <c r="H447" s="25">
        <v>-127.692</v>
      </c>
      <c r="I447" s="25">
        <v>910.909</v>
      </c>
      <c r="J447" s="25">
        <v>745.742</v>
      </c>
      <c r="K447" s="25">
        <v>62.704</v>
      </c>
      <c r="L447" s="25">
        <v>-75.413</v>
      </c>
      <c r="M447" s="53">
        <f aca="true" t="shared" si="60" ref="M447:M452">+N447-L447</f>
        <v>-3.7280000000000086</v>
      </c>
      <c r="N447" s="25">
        <v>-79.141</v>
      </c>
      <c r="O447" s="27">
        <v>0</v>
      </c>
      <c r="P447" s="27">
        <v>0</v>
      </c>
    </row>
    <row r="448" spans="1:16" s="1" customFormat="1" ht="15.75" outlineLevel="2">
      <c r="A448" s="24" t="s">
        <v>45</v>
      </c>
      <c r="B448" s="65"/>
      <c r="C448" s="68">
        <f>+C447+1</f>
        <v>390</v>
      </c>
      <c r="D448" s="29" t="s">
        <v>1163</v>
      </c>
      <c r="E448" s="25">
        <v>11.216</v>
      </c>
      <c r="F448" s="26">
        <v>10</v>
      </c>
      <c r="G448" s="56">
        <f t="shared" si="59"/>
        <v>1.1216</v>
      </c>
      <c r="H448" s="25">
        <v>-286.123</v>
      </c>
      <c r="I448" s="25">
        <v>39.06</v>
      </c>
      <c r="J448" s="25">
        <v>0</v>
      </c>
      <c r="K448" s="25">
        <v>0</v>
      </c>
      <c r="L448" s="25">
        <v>22.533</v>
      </c>
      <c r="M448" s="53">
        <f t="shared" si="60"/>
        <v>-0.0070000000000014495</v>
      </c>
      <c r="N448" s="25">
        <v>22.526</v>
      </c>
      <c r="O448" s="27">
        <v>0</v>
      </c>
      <c r="P448" s="27">
        <v>0</v>
      </c>
    </row>
    <row r="449" spans="1:16" s="1" customFormat="1" ht="15.75" outlineLevel="2">
      <c r="A449" s="24" t="s">
        <v>45</v>
      </c>
      <c r="B449" s="65" t="s">
        <v>1012</v>
      </c>
      <c r="C449" s="68">
        <f>+C448+1</f>
        <v>391</v>
      </c>
      <c r="D449" s="29" t="s">
        <v>1013</v>
      </c>
      <c r="E449" s="25">
        <v>119.46</v>
      </c>
      <c r="F449" s="26">
        <v>10</v>
      </c>
      <c r="G449" s="56">
        <f t="shared" si="59"/>
        <v>11.946</v>
      </c>
      <c r="H449" s="25">
        <v>10.921</v>
      </c>
      <c r="I449" s="25">
        <v>656.733</v>
      </c>
      <c r="J449" s="25">
        <v>582.356</v>
      </c>
      <c r="K449" s="25">
        <v>41.855</v>
      </c>
      <c r="L449" s="25">
        <v>-76.761</v>
      </c>
      <c r="M449" s="53">
        <f t="shared" si="60"/>
        <v>25.900999999999996</v>
      </c>
      <c r="N449" s="25">
        <v>-50.86</v>
      </c>
      <c r="O449" s="27">
        <v>0</v>
      </c>
      <c r="P449" s="27">
        <v>0</v>
      </c>
    </row>
    <row r="450" spans="1:16" s="1" customFormat="1" ht="15.75" outlineLevel="2">
      <c r="A450" s="24" t="s">
        <v>45</v>
      </c>
      <c r="B450" s="65" t="s">
        <v>443</v>
      </c>
      <c r="C450" s="68">
        <f t="shared" si="58"/>
        <v>392</v>
      </c>
      <c r="D450" s="29" t="s">
        <v>444</v>
      </c>
      <c r="E450" s="25">
        <v>120.111</v>
      </c>
      <c r="F450" s="26">
        <v>10</v>
      </c>
      <c r="G450" s="56">
        <f t="shared" si="59"/>
        <v>12.0111</v>
      </c>
      <c r="H450" s="25">
        <v>322.532</v>
      </c>
      <c r="I450" s="25">
        <v>669.832</v>
      </c>
      <c r="J450" s="25">
        <v>1597.096</v>
      </c>
      <c r="K450" s="25">
        <v>14.56</v>
      </c>
      <c r="L450" s="25">
        <v>183.827</v>
      </c>
      <c r="M450" s="53">
        <f t="shared" si="60"/>
        <v>-77</v>
      </c>
      <c r="N450" s="25">
        <v>106.827</v>
      </c>
      <c r="O450" s="27">
        <v>60</v>
      </c>
      <c r="P450" s="27">
        <v>0</v>
      </c>
    </row>
    <row r="451" spans="1:16" s="1" customFormat="1" ht="15.75" outlineLevel="2">
      <c r="A451" s="24" t="s">
        <v>45</v>
      </c>
      <c r="B451" s="65"/>
      <c r="C451" s="68">
        <f>+C450+1</f>
        <v>393</v>
      </c>
      <c r="D451" s="29" t="s">
        <v>1137</v>
      </c>
      <c r="E451" s="25">
        <v>211.187</v>
      </c>
      <c r="F451" s="26">
        <v>10</v>
      </c>
      <c r="G451" s="56">
        <f t="shared" si="59"/>
        <v>21.1187</v>
      </c>
      <c r="H451" s="25">
        <v>51.979</v>
      </c>
      <c r="I451" s="25">
        <v>1311.199</v>
      </c>
      <c r="J451" s="25">
        <v>992.89</v>
      </c>
      <c r="K451" s="25">
        <v>89.548</v>
      </c>
      <c r="L451" s="25">
        <v>-77.109</v>
      </c>
      <c r="M451" s="53">
        <f t="shared" si="60"/>
        <v>-5.230000000000004</v>
      </c>
      <c r="N451" s="25">
        <v>-82.339</v>
      </c>
      <c r="O451" s="27">
        <v>0</v>
      </c>
      <c r="P451" s="27">
        <v>0</v>
      </c>
    </row>
    <row r="452" spans="1:16" s="1" customFormat="1" ht="15.75" outlineLevel="2">
      <c r="A452" s="24" t="s">
        <v>45</v>
      </c>
      <c r="B452" s="65" t="s">
        <v>445</v>
      </c>
      <c r="C452" s="68">
        <f>+C451+1</f>
        <v>394</v>
      </c>
      <c r="D452" s="29" t="s">
        <v>446</v>
      </c>
      <c r="E452" s="25">
        <v>292.86</v>
      </c>
      <c r="F452" s="26">
        <v>10</v>
      </c>
      <c r="G452" s="56">
        <f t="shared" si="59"/>
        <v>29.286</v>
      </c>
      <c r="H452" s="25">
        <v>683.321</v>
      </c>
      <c r="I452" s="25">
        <v>2605.926</v>
      </c>
      <c r="J452" s="25">
        <v>2118.843</v>
      </c>
      <c r="K452" s="25">
        <v>122.587</v>
      </c>
      <c r="L452" s="25">
        <v>156.231</v>
      </c>
      <c r="M452" s="53">
        <f t="shared" si="60"/>
        <v>-27.191000000000003</v>
      </c>
      <c r="N452" s="25">
        <v>129.04</v>
      </c>
      <c r="O452" s="27">
        <v>15</v>
      </c>
      <c r="P452" s="27">
        <v>0</v>
      </c>
    </row>
    <row r="453" spans="1:16" s="1" customFormat="1" ht="15.75" outlineLevel="2">
      <c r="A453" s="24" t="s">
        <v>45</v>
      </c>
      <c r="B453" s="65" t="s">
        <v>447</v>
      </c>
      <c r="C453" s="68">
        <f t="shared" si="58"/>
        <v>395</v>
      </c>
      <c r="D453" s="29" t="s">
        <v>448</v>
      </c>
      <c r="E453" s="25">
        <v>104.25</v>
      </c>
      <c r="F453" s="26">
        <v>10</v>
      </c>
      <c r="G453" s="56">
        <f t="shared" si="56"/>
        <v>10.425</v>
      </c>
      <c r="H453" s="25">
        <v>44.163</v>
      </c>
      <c r="I453" s="25">
        <v>635.313</v>
      </c>
      <c r="J453" s="25">
        <v>600.215</v>
      </c>
      <c r="K453" s="25">
        <v>44.885</v>
      </c>
      <c r="L453" s="25">
        <v>-45.106</v>
      </c>
      <c r="M453" s="53">
        <f t="shared" si="57"/>
        <v>-1.3470000000000013</v>
      </c>
      <c r="N453" s="25">
        <v>-46.453</v>
      </c>
      <c r="O453" s="27">
        <v>0</v>
      </c>
      <c r="P453" s="27">
        <v>0</v>
      </c>
    </row>
    <row r="454" spans="1:16" s="1" customFormat="1" ht="15.75" outlineLevel="2">
      <c r="A454" s="24" t="s">
        <v>45</v>
      </c>
      <c r="B454" s="65" t="s">
        <v>451</v>
      </c>
      <c r="C454" s="68">
        <f t="shared" si="58"/>
        <v>396</v>
      </c>
      <c r="D454" s="29" t="s">
        <v>452</v>
      </c>
      <c r="E454" s="25">
        <v>150.232</v>
      </c>
      <c r="F454" s="26">
        <v>10</v>
      </c>
      <c r="G454" s="56">
        <f t="shared" si="56"/>
        <v>15.0232</v>
      </c>
      <c r="H454" s="25">
        <v>18.463</v>
      </c>
      <c r="I454" s="25">
        <v>920.531</v>
      </c>
      <c r="J454" s="25">
        <v>756.775</v>
      </c>
      <c r="K454" s="25">
        <v>23.877</v>
      </c>
      <c r="L454" s="25">
        <v>-114.315</v>
      </c>
      <c r="M454" s="53">
        <f t="shared" si="57"/>
        <v>-3.799999999999997</v>
      </c>
      <c r="N454" s="25">
        <v>-118.115</v>
      </c>
      <c r="O454" s="27">
        <v>0</v>
      </c>
      <c r="P454" s="27">
        <v>0</v>
      </c>
    </row>
    <row r="455" spans="1:16" s="1" customFormat="1" ht="15.75" outlineLevel="2">
      <c r="A455" s="24" t="s">
        <v>45</v>
      </c>
      <c r="B455" s="65" t="s">
        <v>449</v>
      </c>
      <c r="C455" s="68">
        <f t="shared" si="58"/>
        <v>397</v>
      </c>
      <c r="D455" s="32" t="s">
        <v>450</v>
      </c>
      <c r="E455" s="33">
        <v>249.316</v>
      </c>
      <c r="F455" s="34">
        <v>10</v>
      </c>
      <c r="G455" s="37">
        <f>+E455/F455</f>
        <v>24.9316</v>
      </c>
      <c r="H455" s="33">
        <v>391.712</v>
      </c>
      <c r="I455" s="33">
        <v>1034.829</v>
      </c>
      <c r="J455" s="33">
        <v>843.137</v>
      </c>
      <c r="K455" s="33">
        <v>37.505</v>
      </c>
      <c r="L455" s="33">
        <v>-23.162</v>
      </c>
      <c r="M455" s="53">
        <f>+N455-L455</f>
        <v>-4.216000000000001</v>
      </c>
      <c r="N455" s="33">
        <v>-27.378</v>
      </c>
      <c r="O455" s="36">
        <v>0</v>
      </c>
      <c r="P455" s="36">
        <v>0</v>
      </c>
    </row>
    <row r="456" spans="1:16" s="1" customFormat="1" ht="16.5" outlineLevel="2" thickBot="1">
      <c r="A456" s="24" t="s">
        <v>45</v>
      </c>
      <c r="B456" s="65"/>
      <c r="C456" s="31">
        <f>+C455+1</f>
        <v>398</v>
      </c>
      <c r="D456" s="32" t="s">
        <v>1129</v>
      </c>
      <c r="E456" s="33">
        <v>30</v>
      </c>
      <c r="F456" s="34">
        <v>10</v>
      </c>
      <c r="G456" s="37">
        <f t="shared" si="56"/>
        <v>3</v>
      </c>
      <c r="H456" s="33">
        <v>-329.579</v>
      </c>
      <c r="I456" s="33">
        <v>352.962</v>
      </c>
      <c r="J456" s="33">
        <v>895.656</v>
      </c>
      <c r="K456" s="33">
        <v>46.788</v>
      </c>
      <c r="L456" s="33">
        <v>26.353</v>
      </c>
      <c r="M456" s="53">
        <f t="shared" si="57"/>
        <v>-17.275000000000002</v>
      </c>
      <c r="N456" s="33">
        <v>9.078</v>
      </c>
      <c r="O456" s="36">
        <v>0</v>
      </c>
      <c r="P456" s="36">
        <v>0</v>
      </c>
    </row>
    <row r="457" spans="1:16" s="1" customFormat="1" ht="16.5" outlineLevel="1" thickBot="1">
      <c r="A457" s="29" t="s">
        <v>933</v>
      </c>
      <c r="B457" s="65"/>
      <c r="C457" s="38">
        <f>COUNT(C420:C456)</f>
        <v>37</v>
      </c>
      <c r="D457" s="39"/>
      <c r="E457" s="39">
        <f>SUBTOTAL(9,E420:E456)</f>
        <v>5039.768999999999</v>
      </c>
      <c r="F457" s="40"/>
      <c r="G457" s="41">
        <f aca="true" t="shared" si="61" ref="G457:N457">SUBTOTAL(9,G420:G456)</f>
        <v>540.1769</v>
      </c>
      <c r="H457" s="39">
        <f t="shared" si="61"/>
        <v>3098.5509999999995</v>
      </c>
      <c r="I457" s="39">
        <f t="shared" si="61"/>
        <v>34290.201</v>
      </c>
      <c r="J457" s="39">
        <f t="shared" si="61"/>
        <v>31717.514999999996</v>
      </c>
      <c r="K457" s="39">
        <f t="shared" si="61"/>
        <v>1631.478</v>
      </c>
      <c r="L457" s="39">
        <f t="shared" si="61"/>
        <v>-242.115</v>
      </c>
      <c r="M457" s="41">
        <f t="shared" si="61"/>
        <v>-143.68100000000004</v>
      </c>
      <c r="N457" s="39">
        <f t="shared" si="61"/>
        <v>-385.79600000000016</v>
      </c>
      <c r="O457" s="42"/>
      <c r="P457" s="42"/>
    </row>
    <row r="458" spans="1:16" s="1" customFormat="1" ht="15.75" outlineLevel="1">
      <c r="A458" s="29"/>
      <c r="B458" s="65"/>
      <c r="C458" s="43"/>
      <c r="D458" s="44"/>
      <c r="E458" s="35"/>
      <c r="F458" s="45"/>
      <c r="G458" s="57"/>
      <c r="H458" s="35"/>
      <c r="I458" s="35"/>
      <c r="J458" s="35"/>
      <c r="K458" s="35"/>
      <c r="L458" s="35"/>
      <c r="M458" s="57"/>
      <c r="N458" s="35"/>
      <c r="O458" s="46"/>
      <c r="P458" s="46"/>
    </row>
    <row r="459" spans="1:16" s="1" customFormat="1" ht="18.75" outlineLevel="1">
      <c r="A459" s="29"/>
      <c r="B459" s="65"/>
      <c r="C459" s="43"/>
      <c r="D459" s="47" t="s">
        <v>965</v>
      </c>
      <c r="E459" s="35"/>
      <c r="F459" s="45"/>
      <c r="G459" s="57"/>
      <c r="H459" s="35"/>
      <c r="I459" s="35"/>
      <c r="J459" s="35"/>
      <c r="K459" s="35"/>
      <c r="L459" s="35"/>
      <c r="M459" s="57"/>
      <c r="N459" s="35"/>
      <c r="O459" s="46"/>
      <c r="P459" s="46"/>
    </row>
    <row r="460" spans="1:16" s="1" customFormat="1" ht="15.75" outlineLevel="1">
      <c r="A460" s="29"/>
      <c r="B460" s="65"/>
      <c r="C460" s="43"/>
      <c r="D460" s="44"/>
      <c r="E460" s="35"/>
      <c r="F460" s="45"/>
      <c r="G460" s="57"/>
      <c r="H460" s="35"/>
      <c r="I460" s="35"/>
      <c r="J460" s="35"/>
      <c r="K460" s="35"/>
      <c r="L460" s="35"/>
      <c r="M460" s="57"/>
      <c r="N460" s="35"/>
      <c r="O460" s="46"/>
      <c r="P460" s="46"/>
    </row>
    <row r="461" spans="1:16" s="1" customFormat="1" ht="15.75" outlineLevel="2">
      <c r="A461" s="24" t="s">
        <v>92</v>
      </c>
      <c r="B461" s="65" t="s">
        <v>453</v>
      </c>
      <c r="C461" s="48">
        <f>+C456+1</f>
        <v>399</v>
      </c>
      <c r="D461" s="49" t="s">
        <v>454</v>
      </c>
      <c r="E461" s="50">
        <v>721.629</v>
      </c>
      <c r="F461" s="51">
        <v>10</v>
      </c>
      <c r="G461" s="53">
        <f aca="true" t="shared" si="62" ref="G461:G482">+E461/F461</f>
        <v>72.16290000000001</v>
      </c>
      <c r="H461" s="50">
        <v>1090.318</v>
      </c>
      <c r="I461" s="50">
        <v>1488.949</v>
      </c>
      <c r="J461" s="50">
        <v>1442.678</v>
      </c>
      <c r="K461" s="50">
        <v>8.439</v>
      </c>
      <c r="L461" s="50">
        <v>195.921</v>
      </c>
      <c r="M461" s="53">
        <f>+N461-L461</f>
        <v>-63.78399999999999</v>
      </c>
      <c r="N461" s="50">
        <v>132.137</v>
      </c>
      <c r="O461" s="52">
        <v>10</v>
      </c>
      <c r="P461" s="52">
        <v>0</v>
      </c>
    </row>
    <row r="462" spans="1:16" s="1" customFormat="1" ht="15.75" outlineLevel="2">
      <c r="A462" s="24" t="s">
        <v>92</v>
      </c>
      <c r="B462" s="65" t="s">
        <v>455</v>
      </c>
      <c r="C462" s="68">
        <f aca="true" t="shared" si="63" ref="C462:C554">+C461+1</f>
        <v>400</v>
      </c>
      <c r="D462" s="29" t="s">
        <v>456</v>
      </c>
      <c r="E462" s="25">
        <v>1934.696</v>
      </c>
      <c r="F462" s="26">
        <v>10</v>
      </c>
      <c r="G462" s="56">
        <f t="shared" si="62"/>
        <v>193.46959999999999</v>
      </c>
      <c r="H462" s="25">
        <v>2180.644</v>
      </c>
      <c r="I462" s="25">
        <v>6534.312</v>
      </c>
      <c r="J462" s="25">
        <v>1792.221</v>
      </c>
      <c r="K462" s="25">
        <v>269.329</v>
      </c>
      <c r="L462" s="25">
        <v>159.693</v>
      </c>
      <c r="M462" s="53">
        <f aca="true" t="shared" si="64" ref="M462:M482">+N462-L462</f>
        <v>-47.05000000000001</v>
      </c>
      <c r="N462" s="25">
        <v>112.643</v>
      </c>
      <c r="O462" s="27">
        <v>7.5</v>
      </c>
      <c r="P462" s="27">
        <v>0</v>
      </c>
    </row>
    <row r="463" spans="1:16" s="1" customFormat="1" ht="15.75" outlineLevel="2">
      <c r="A463" s="24" t="s">
        <v>92</v>
      </c>
      <c r="B463" s="65" t="s">
        <v>459</v>
      </c>
      <c r="C463" s="68">
        <f t="shared" si="63"/>
        <v>401</v>
      </c>
      <c r="D463" s="29" t="s">
        <v>460</v>
      </c>
      <c r="E463" s="25">
        <v>531.924</v>
      </c>
      <c r="F463" s="26">
        <v>10</v>
      </c>
      <c r="G463" s="56">
        <f t="shared" si="62"/>
        <v>53.1924</v>
      </c>
      <c r="H463" s="25">
        <v>1006.722</v>
      </c>
      <c r="I463" s="25">
        <v>1907.725</v>
      </c>
      <c r="J463" s="25">
        <v>1507.662</v>
      </c>
      <c r="K463" s="25">
        <v>29.617</v>
      </c>
      <c r="L463" s="25">
        <v>25.224</v>
      </c>
      <c r="M463" s="53">
        <f t="shared" si="64"/>
        <v>-15.48</v>
      </c>
      <c r="N463" s="25">
        <v>9.744</v>
      </c>
      <c r="O463" s="27">
        <v>12.5</v>
      </c>
      <c r="P463" s="27">
        <v>0</v>
      </c>
    </row>
    <row r="464" spans="1:16" s="1" customFormat="1" ht="15.75" outlineLevel="2">
      <c r="A464" s="24" t="s">
        <v>92</v>
      </c>
      <c r="B464" s="65" t="s">
        <v>457</v>
      </c>
      <c r="C464" s="68">
        <f t="shared" si="63"/>
        <v>402</v>
      </c>
      <c r="D464" s="29" t="s">
        <v>458</v>
      </c>
      <c r="E464" s="25">
        <v>5624.563</v>
      </c>
      <c r="F464" s="26">
        <v>10</v>
      </c>
      <c r="G464" s="56">
        <f t="shared" si="62"/>
        <v>562.4563</v>
      </c>
      <c r="H464" s="25">
        <v>5839.402</v>
      </c>
      <c r="I464" s="25">
        <v>8857.321</v>
      </c>
      <c r="J464" s="25">
        <v>0</v>
      </c>
      <c r="K464" s="25">
        <v>0</v>
      </c>
      <c r="L464" s="25">
        <v>0</v>
      </c>
      <c r="M464" s="53">
        <f t="shared" si="64"/>
        <v>0</v>
      </c>
      <c r="N464" s="25">
        <v>0</v>
      </c>
      <c r="O464" s="27">
        <v>0</v>
      </c>
      <c r="P464" s="27">
        <v>0</v>
      </c>
    </row>
    <row r="465" spans="1:16" s="1" customFormat="1" ht="15.75" outlineLevel="2">
      <c r="A465" s="24" t="s">
        <v>92</v>
      </c>
      <c r="B465" s="65" t="s">
        <v>463</v>
      </c>
      <c r="C465" s="68">
        <f t="shared" si="63"/>
        <v>403</v>
      </c>
      <c r="D465" s="29" t="s">
        <v>464</v>
      </c>
      <c r="E465" s="25">
        <v>107.64</v>
      </c>
      <c r="F465" s="26">
        <v>10</v>
      </c>
      <c r="G465" s="56">
        <f t="shared" si="62"/>
        <v>10.764</v>
      </c>
      <c r="H465" s="25">
        <v>430.638</v>
      </c>
      <c r="I465" s="25">
        <v>711.04</v>
      </c>
      <c r="J465" s="25">
        <v>717.168</v>
      </c>
      <c r="K465" s="25">
        <v>8.997</v>
      </c>
      <c r="L465" s="25">
        <v>58.62</v>
      </c>
      <c r="M465" s="53">
        <f t="shared" si="64"/>
        <v>-30.205999999999996</v>
      </c>
      <c r="N465" s="25">
        <v>28.414</v>
      </c>
      <c r="O465" s="27">
        <v>20</v>
      </c>
      <c r="P465" s="27">
        <v>0</v>
      </c>
    </row>
    <row r="466" spans="1:16" s="1" customFormat="1" ht="15.75" outlineLevel="2">
      <c r="A466" s="24" t="s">
        <v>92</v>
      </c>
      <c r="B466" s="65" t="s">
        <v>461</v>
      </c>
      <c r="C466" s="68">
        <f t="shared" si="63"/>
        <v>404</v>
      </c>
      <c r="D466" s="29" t="s">
        <v>462</v>
      </c>
      <c r="E466" s="25">
        <v>438.557</v>
      </c>
      <c r="F466" s="26">
        <v>10</v>
      </c>
      <c r="G466" s="56">
        <f t="shared" si="62"/>
        <v>43.8557</v>
      </c>
      <c r="H466" s="25">
        <v>47.786</v>
      </c>
      <c r="I466" s="25">
        <v>3136.349</v>
      </c>
      <c r="J466" s="25">
        <v>675.294</v>
      </c>
      <c r="K466" s="25">
        <v>6.302</v>
      </c>
      <c r="L466" s="25">
        <v>22.858</v>
      </c>
      <c r="M466" s="53">
        <f t="shared" si="64"/>
        <v>10.345000000000002</v>
      </c>
      <c r="N466" s="25">
        <v>33.203</v>
      </c>
      <c r="O466" s="27">
        <v>0</v>
      </c>
      <c r="P466" s="27">
        <v>0</v>
      </c>
    </row>
    <row r="467" spans="1:16" s="1" customFormat="1" ht="15.75" outlineLevel="2">
      <c r="A467" s="24" t="s">
        <v>92</v>
      </c>
      <c r="B467" s="65" t="s">
        <v>93</v>
      </c>
      <c r="C467" s="68">
        <f t="shared" si="63"/>
        <v>405</v>
      </c>
      <c r="D467" s="29" t="s">
        <v>94</v>
      </c>
      <c r="E467" s="25">
        <v>1676.306</v>
      </c>
      <c r="F467" s="26">
        <v>10</v>
      </c>
      <c r="G467" s="56">
        <f t="shared" si="62"/>
        <v>167.63060000000002</v>
      </c>
      <c r="H467" s="25">
        <v>5085.095</v>
      </c>
      <c r="I467" s="25">
        <v>9660.401</v>
      </c>
      <c r="J467" s="25">
        <v>2992.006</v>
      </c>
      <c r="K467" s="25">
        <v>410.014</v>
      </c>
      <c r="L467" s="25">
        <v>337.51</v>
      </c>
      <c r="M467" s="53">
        <f t="shared" si="64"/>
        <v>128.082</v>
      </c>
      <c r="N467" s="25">
        <v>465.592</v>
      </c>
      <c r="O467" s="27">
        <v>10</v>
      </c>
      <c r="P467" s="27">
        <v>0</v>
      </c>
    </row>
    <row r="468" spans="1:16" s="1" customFormat="1" ht="15.75" outlineLevel="2">
      <c r="A468" s="24" t="s">
        <v>92</v>
      </c>
      <c r="B468" s="65" t="s">
        <v>465</v>
      </c>
      <c r="C468" s="68">
        <f t="shared" si="63"/>
        <v>406</v>
      </c>
      <c r="D468" s="29" t="s">
        <v>466</v>
      </c>
      <c r="E468" s="25">
        <v>278.399</v>
      </c>
      <c r="F468" s="26">
        <v>10</v>
      </c>
      <c r="G468" s="56">
        <f t="shared" si="62"/>
        <v>27.8399</v>
      </c>
      <c r="H468" s="25">
        <v>-1080.888</v>
      </c>
      <c r="I468" s="25">
        <v>2224.673</v>
      </c>
      <c r="J468" s="25">
        <v>590.353</v>
      </c>
      <c r="K468" s="25">
        <v>118.805</v>
      </c>
      <c r="L468" s="25">
        <v>-331.883</v>
      </c>
      <c r="M468" s="53">
        <f t="shared" si="64"/>
        <v>379.017</v>
      </c>
      <c r="N468" s="25">
        <v>47.134</v>
      </c>
      <c r="O468" s="27">
        <v>0</v>
      </c>
      <c r="P468" s="27">
        <v>0</v>
      </c>
    </row>
    <row r="469" spans="1:16" s="1" customFormat="1" ht="15.75" outlineLevel="2">
      <c r="A469" s="24" t="s">
        <v>92</v>
      </c>
      <c r="B469" s="65" t="s">
        <v>467</v>
      </c>
      <c r="C469" s="68">
        <f t="shared" si="63"/>
        <v>407</v>
      </c>
      <c r="D469" s="29" t="s">
        <v>468</v>
      </c>
      <c r="E469" s="25">
        <v>380.927</v>
      </c>
      <c r="F469" s="26">
        <v>10</v>
      </c>
      <c r="G469" s="56">
        <f t="shared" si="62"/>
        <v>38.0927</v>
      </c>
      <c r="H469" s="25">
        <v>566.695</v>
      </c>
      <c r="I469" s="25">
        <v>1729.142</v>
      </c>
      <c r="J469" s="25">
        <v>581.597</v>
      </c>
      <c r="K469" s="25">
        <v>28.906</v>
      </c>
      <c r="L469" s="25">
        <v>4.429</v>
      </c>
      <c r="M469" s="53">
        <f t="shared" si="64"/>
        <v>-2.9090000000000003</v>
      </c>
      <c r="N469" s="25">
        <v>1.52</v>
      </c>
      <c r="O469" s="27">
        <v>5</v>
      </c>
      <c r="P469" s="27">
        <v>0</v>
      </c>
    </row>
    <row r="470" spans="1:16" s="1" customFormat="1" ht="15.75" outlineLevel="2">
      <c r="A470" s="24" t="s">
        <v>92</v>
      </c>
      <c r="B470" s="65" t="s">
        <v>469</v>
      </c>
      <c r="C470" s="68">
        <f t="shared" si="63"/>
        <v>408</v>
      </c>
      <c r="D470" s="29" t="s">
        <v>470</v>
      </c>
      <c r="E470" s="25">
        <v>3707.43</v>
      </c>
      <c r="F470" s="26">
        <v>10</v>
      </c>
      <c r="G470" s="56">
        <f t="shared" si="62"/>
        <v>370.743</v>
      </c>
      <c r="H470" s="25">
        <v>1624.986</v>
      </c>
      <c r="I470" s="25">
        <v>6313.256</v>
      </c>
      <c r="J470" s="25">
        <v>1510.738</v>
      </c>
      <c r="K470" s="25">
        <v>463.409</v>
      </c>
      <c r="L470" s="25">
        <v>-523.731</v>
      </c>
      <c r="M470" s="53">
        <f t="shared" si="64"/>
        <v>-7.649999999999977</v>
      </c>
      <c r="N470" s="25">
        <v>-531.381</v>
      </c>
      <c r="O470" s="27">
        <v>0</v>
      </c>
      <c r="P470" s="27">
        <v>0</v>
      </c>
    </row>
    <row r="471" spans="1:16" s="1" customFormat="1" ht="15.75" outlineLevel="2">
      <c r="A471" s="24" t="s">
        <v>92</v>
      </c>
      <c r="B471" s="65" t="s">
        <v>471</v>
      </c>
      <c r="C471" s="68">
        <f t="shared" si="63"/>
        <v>409</v>
      </c>
      <c r="D471" s="29" t="s">
        <v>472</v>
      </c>
      <c r="E471" s="25">
        <v>456</v>
      </c>
      <c r="F471" s="26">
        <v>10</v>
      </c>
      <c r="G471" s="56">
        <f t="shared" si="62"/>
        <v>45.6</v>
      </c>
      <c r="H471" s="25">
        <v>463.812</v>
      </c>
      <c r="I471" s="25">
        <v>1319.236</v>
      </c>
      <c r="J471" s="25">
        <v>1061.194</v>
      </c>
      <c r="K471" s="25">
        <v>60.376</v>
      </c>
      <c r="L471" s="25">
        <v>-118.935</v>
      </c>
      <c r="M471" s="53">
        <f t="shared" si="64"/>
        <v>29.748000000000005</v>
      </c>
      <c r="N471" s="25">
        <v>-89.187</v>
      </c>
      <c r="O471" s="27">
        <v>0</v>
      </c>
      <c r="P471" s="27">
        <v>0</v>
      </c>
    </row>
    <row r="472" spans="1:16" s="1" customFormat="1" ht="15.75" outlineLevel="2">
      <c r="A472" s="24" t="s">
        <v>92</v>
      </c>
      <c r="B472" s="65" t="s">
        <v>473</v>
      </c>
      <c r="C472" s="68">
        <f t="shared" si="63"/>
        <v>410</v>
      </c>
      <c r="D472" s="29" t="s">
        <v>474</v>
      </c>
      <c r="E472" s="25">
        <v>168.764</v>
      </c>
      <c r="F472" s="26">
        <v>10</v>
      </c>
      <c r="G472" s="56">
        <f t="shared" si="62"/>
        <v>16.8764</v>
      </c>
      <c r="H472" s="25">
        <v>-257.186</v>
      </c>
      <c r="I472" s="25">
        <v>1715.002</v>
      </c>
      <c r="J472" s="25">
        <v>561.735</v>
      </c>
      <c r="K472" s="25">
        <v>98.14</v>
      </c>
      <c r="L472" s="25">
        <v>-260.431</v>
      </c>
      <c r="M472" s="53">
        <f t="shared" si="64"/>
        <v>60.666</v>
      </c>
      <c r="N472" s="25">
        <v>-199.765</v>
      </c>
      <c r="O472" s="27">
        <v>0</v>
      </c>
      <c r="P472" s="27">
        <v>0</v>
      </c>
    </row>
    <row r="473" spans="1:16" s="1" customFormat="1" ht="15.75" outlineLevel="2">
      <c r="A473" s="24" t="s">
        <v>92</v>
      </c>
      <c r="B473" s="65" t="s">
        <v>475</v>
      </c>
      <c r="C473" s="68">
        <f t="shared" si="63"/>
        <v>411</v>
      </c>
      <c r="D473" s="29" t="s">
        <v>476</v>
      </c>
      <c r="E473" s="25">
        <v>560</v>
      </c>
      <c r="F473" s="26">
        <v>10</v>
      </c>
      <c r="G473" s="56">
        <f t="shared" si="62"/>
        <v>56</v>
      </c>
      <c r="H473" s="25">
        <v>125.573</v>
      </c>
      <c r="I473" s="25">
        <v>551.778</v>
      </c>
      <c r="J473" s="25">
        <v>533.619</v>
      </c>
      <c r="K473" s="25">
        <v>0.535</v>
      </c>
      <c r="L473" s="25">
        <v>-37.185</v>
      </c>
      <c r="M473" s="53">
        <f t="shared" si="64"/>
        <v>-3.3689999999999998</v>
      </c>
      <c r="N473" s="25">
        <v>-40.554</v>
      </c>
      <c r="O473" s="27">
        <v>0</v>
      </c>
      <c r="P473" s="27">
        <v>0</v>
      </c>
    </row>
    <row r="474" spans="1:16" s="1" customFormat="1" ht="15.75" outlineLevel="2">
      <c r="A474" s="24" t="s">
        <v>92</v>
      </c>
      <c r="B474" s="65" t="s">
        <v>477</v>
      </c>
      <c r="C474" s="68">
        <f t="shared" si="63"/>
        <v>412</v>
      </c>
      <c r="D474" s="29" t="s">
        <v>478</v>
      </c>
      <c r="E474" s="25">
        <v>219.333</v>
      </c>
      <c r="F474" s="26">
        <v>10</v>
      </c>
      <c r="G474" s="56">
        <f t="shared" si="62"/>
        <v>21.9333</v>
      </c>
      <c r="H474" s="25">
        <v>501.273</v>
      </c>
      <c r="I474" s="25">
        <v>1146.946</v>
      </c>
      <c r="J474" s="25">
        <v>949.199</v>
      </c>
      <c r="K474" s="25">
        <v>16.532</v>
      </c>
      <c r="L474" s="25">
        <v>23.969</v>
      </c>
      <c r="M474" s="53">
        <f t="shared" si="64"/>
        <v>-7.420000000000002</v>
      </c>
      <c r="N474" s="25">
        <v>16.549</v>
      </c>
      <c r="O474" s="27">
        <v>15</v>
      </c>
      <c r="P474" s="27">
        <v>50</v>
      </c>
    </row>
    <row r="475" spans="1:16" s="1" customFormat="1" ht="15.75" outlineLevel="2">
      <c r="A475" s="24" t="s">
        <v>92</v>
      </c>
      <c r="B475" s="65" t="s">
        <v>479</v>
      </c>
      <c r="C475" s="68">
        <f t="shared" si="63"/>
        <v>413</v>
      </c>
      <c r="D475" s="29" t="s">
        <v>480</v>
      </c>
      <c r="E475" s="25">
        <v>2450</v>
      </c>
      <c r="F475" s="26">
        <v>10</v>
      </c>
      <c r="G475" s="56">
        <f t="shared" si="62"/>
        <v>245</v>
      </c>
      <c r="H475" s="25">
        <v>3621.334</v>
      </c>
      <c r="I475" s="25">
        <v>4817.979</v>
      </c>
      <c r="J475" s="25">
        <v>2190.352</v>
      </c>
      <c r="K475" s="25">
        <v>29.094</v>
      </c>
      <c r="L475" s="25">
        <v>343.036</v>
      </c>
      <c r="M475" s="53">
        <f t="shared" si="64"/>
        <v>-115.05799999999999</v>
      </c>
      <c r="N475" s="25">
        <v>227.978</v>
      </c>
      <c r="O475" s="27">
        <v>7.5</v>
      </c>
      <c r="P475" s="27">
        <v>0</v>
      </c>
    </row>
    <row r="476" spans="1:16" s="1" customFormat="1" ht="15.75" outlineLevel="2">
      <c r="A476" s="24" t="s">
        <v>92</v>
      </c>
      <c r="B476" s="65" t="s">
        <v>481</v>
      </c>
      <c r="C476" s="68">
        <f t="shared" si="63"/>
        <v>414</v>
      </c>
      <c r="D476" s="29" t="s">
        <v>482</v>
      </c>
      <c r="E476" s="25">
        <v>1804.913</v>
      </c>
      <c r="F476" s="26">
        <v>10</v>
      </c>
      <c r="G476" s="56">
        <f t="shared" si="62"/>
        <v>180.4913</v>
      </c>
      <c r="H476" s="25">
        <v>3210.072</v>
      </c>
      <c r="I476" s="25">
        <v>7321.428</v>
      </c>
      <c r="J476" s="25">
        <v>2404.807</v>
      </c>
      <c r="K476" s="25">
        <v>427.863</v>
      </c>
      <c r="L476" s="25">
        <v>-92.916</v>
      </c>
      <c r="M476" s="53">
        <f t="shared" si="64"/>
        <v>243.019</v>
      </c>
      <c r="N476" s="25">
        <v>150.103</v>
      </c>
      <c r="O476" s="27">
        <v>0</v>
      </c>
      <c r="P476" s="27">
        <v>0</v>
      </c>
    </row>
    <row r="477" spans="1:16" s="1" customFormat="1" ht="15.75" outlineLevel="2">
      <c r="A477" s="24" t="s">
        <v>92</v>
      </c>
      <c r="B477" s="65" t="s">
        <v>483</v>
      </c>
      <c r="C477" s="68">
        <f t="shared" si="63"/>
        <v>415</v>
      </c>
      <c r="D477" s="29" t="s">
        <v>484</v>
      </c>
      <c r="E477" s="25">
        <v>123.2</v>
      </c>
      <c r="F477" s="26">
        <v>10</v>
      </c>
      <c r="G477" s="56">
        <f t="shared" si="62"/>
        <v>12.32</v>
      </c>
      <c r="H477" s="25">
        <v>-661.589</v>
      </c>
      <c r="I477" s="25">
        <v>495.855</v>
      </c>
      <c r="J477" s="25">
        <v>0</v>
      </c>
      <c r="K477" s="25">
        <v>102.781</v>
      </c>
      <c r="L477" s="25">
        <v>-92.45</v>
      </c>
      <c r="M477" s="53">
        <f t="shared" si="64"/>
        <v>0</v>
      </c>
      <c r="N477" s="25">
        <v>-92.45</v>
      </c>
      <c r="O477" s="27">
        <v>0</v>
      </c>
      <c r="P477" s="27">
        <v>0</v>
      </c>
    </row>
    <row r="478" spans="1:16" s="1" customFormat="1" ht="15.75" outlineLevel="2">
      <c r="A478" s="24" t="s">
        <v>92</v>
      </c>
      <c r="B478" s="65" t="s">
        <v>489</v>
      </c>
      <c r="C478" s="68">
        <f t="shared" si="63"/>
        <v>416</v>
      </c>
      <c r="D478" s="29" t="s">
        <v>490</v>
      </c>
      <c r="E478" s="25">
        <v>954.371</v>
      </c>
      <c r="F478" s="26">
        <v>10</v>
      </c>
      <c r="G478" s="56">
        <f t="shared" si="62"/>
        <v>95.4371</v>
      </c>
      <c r="H478" s="25">
        <v>120.978</v>
      </c>
      <c r="I478" s="25">
        <v>3948.345</v>
      </c>
      <c r="J478" s="25">
        <v>1030.797</v>
      </c>
      <c r="K478" s="25">
        <v>196.942</v>
      </c>
      <c r="L478" s="25">
        <v>-152.004</v>
      </c>
      <c r="M478" s="53">
        <f t="shared" si="64"/>
        <v>-5.3300000000000125</v>
      </c>
      <c r="N478" s="25">
        <v>-157.334</v>
      </c>
      <c r="O478" s="27">
        <v>0</v>
      </c>
      <c r="P478" s="27">
        <v>0</v>
      </c>
    </row>
    <row r="479" spans="1:16" s="1" customFormat="1" ht="15.75" outlineLevel="2">
      <c r="A479" s="24" t="s">
        <v>92</v>
      </c>
      <c r="B479" s="65" t="s">
        <v>487</v>
      </c>
      <c r="C479" s="68">
        <f t="shared" si="63"/>
        <v>417</v>
      </c>
      <c r="D479" s="29" t="s">
        <v>488</v>
      </c>
      <c r="E479" s="25">
        <v>825</v>
      </c>
      <c r="F479" s="26">
        <v>10</v>
      </c>
      <c r="G479" s="56">
        <f t="shared" si="62"/>
        <v>82.5</v>
      </c>
      <c r="H479" s="25">
        <v>1218.444</v>
      </c>
      <c r="I479" s="25">
        <v>8642.681</v>
      </c>
      <c r="J479" s="25">
        <v>1031.199</v>
      </c>
      <c r="K479" s="25">
        <v>0</v>
      </c>
      <c r="L479" s="25">
        <v>72.914</v>
      </c>
      <c r="M479" s="53">
        <f t="shared" si="64"/>
        <v>-2.1809999999999974</v>
      </c>
      <c r="N479" s="25">
        <v>70.733</v>
      </c>
      <c r="O479" s="27">
        <v>0</v>
      </c>
      <c r="P479" s="27">
        <v>0</v>
      </c>
    </row>
    <row r="480" spans="1:16" s="1" customFormat="1" ht="15.75" outlineLevel="2">
      <c r="A480" s="24" t="s">
        <v>92</v>
      </c>
      <c r="B480" s="65" t="s">
        <v>485</v>
      </c>
      <c r="C480" s="68">
        <f t="shared" si="63"/>
        <v>418</v>
      </c>
      <c r="D480" s="29" t="s">
        <v>486</v>
      </c>
      <c r="E480" s="25">
        <v>64</v>
      </c>
      <c r="F480" s="26">
        <v>10</v>
      </c>
      <c r="G480" s="56">
        <f t="shared" si="62"/>
        <v>6.4</v>
      </c>
      <c r="H480" s="25">
        <v>-11.329</v>
      </c>
      <c r="I480" s="25">
        <v>255.814</v>
      </c>
      <c r="J480" s="25">
        <v>186.468</v>
      </c>
      <c r="K480" s="25">
        <v>3.419</v>
      </c>
      <c r="L480" s="25">
        <v>-9.024</v>
      </c>
      <c r="M480" s="53">
        <f t="shared" si="64"/>
        <v>-0.9520000000000017</v>
      </c>
      <c r="N480" s="25">
        <v>-9.976</v>
      </c>
      <c r="O480" s="27">
        <v>0</v>
      </c>
      <c r="P480" s="27">
        <v>0</v>
      </c>
    </row>
    <row r="481" spans="1:16" s="1" customFormat="1" ht="15.75" outlineLevel="2">
      <c r="A481" s="24" t="s">
        <v>92</v>
      </c>
      <c r="B481" s="65" t="s">
        <v>491</v>
      </c>
      <c r="C481" s="68">
        <f t="shared" si="63"/>
        <v>419</v>
      </c>
      <c r="D481" s="29" t="s">
        <v>492</v>
      </c>
      <c r="E481" s="25">
        <v>1850</v>
      </c>
      <c r="F481" s="26">
        <v>10</v>
      </c>
      <c r="G481" s="56">
        <f t="shared" si="62"/>
        <v>185</v>
      </c>
      <c r="H481" s="25">
        <v>1850</v>
      </c>
      <c r="I481" s="25">
        <v>8142.992</v>
      </c>
      <c r="J481" s="25">
        <v>0</v>
      </c>
      <c r="K481" s="25">
        <v>0</v>
      </c>
      <c r="L481" s="25">
        <v>0</v>
      </c>
      <c r="M481" s="53">
        <f t="shared" si="64"/>
        <v>0</v>
      </c>
      <c r="N481" s="25">
        <v>0</v>
      </c>
      <c r="O481" s="27">
        <v>0</v>
      </c>
      <c r="P481" s="27">
        <v>0</v>
      </c>
    </row>
    <row r="482" spans="1:16" s="1" customFormat="1" ht="16.5" outlineLevel="2" thickBot="1">
      <c r="A482" s="24" t="s">
        <v>92</v>
      </c>
      <c r="B482" s="65" t="s">
        <v>493</v>
      </c>
      <c r="C482" s="31">
        <f t="shared" si="63"/>
        <v>420</v>
      </c>
      <c r="D482" s="32" t="s">
        <v>494</v>
      </c>
      <c r="E482" s="33">
        <v>87.12</v>
      </c>
      <c r="F482" s="34">
        <v>10</v>
      </c>
      <c r="G482" s="37">
        <f t="shared" si="62"/>
        <v>8.712</v>
      </c>
      <c r="H482" s="33">
        <v>-353.663</v>
      </c>
      <c r="I482" s="33">
        <v>1197.368</v>
      </c>
      <c r="J482" s="33">
        <v>549.635</v>
      </c>
      <c r="K482" s="33">
        <v>88.948</v>
      </c>
      <c r="L482" s="33">
        <v>-193.227</v>
      </c>
      <c r="M482" s="53">
        <f t="shared" si="64"/>
        <v>0.2820000000000107</v>
      </c>
      <c r="N482" s="33">
        <v>-192.945</v>
      </c>
      <c r="O482" s="36">
        <v>0</v>
      </c>
      <c r="P482" s="36">
        <v>0</v>
      </c>
    </row>
    <row r="483" spans="1:16" s="1" customFormat="1" ht="16.5" outlineLevel="1" thickBot="1">
      <c r="A483" s="29" t="s">
        <v>934</v>
      </c>
      <c r="B483" s="65"/>
      <c r="C483" s="38">
        <f>COUNT(C461:C482)</f>
        <v>22</v>
      </c>
      <c r="D483" s="39"/>
      <c r="E483" s="39">
        <f>SUBTOTAL(9,E461:E482)</f>
        <v>24964.771999999997</v>
      </c>
      <c r="F483" s="40"/>
      <c r="G483" s="41">
        <f aca="true" t="shared" si="65" ref="G483:N483">SUBTOTAL(9,G461:G482)</f>
        <v>2496.4772000000003</v>
      </c>
      <c r="H483" s="39">
        <f t="shared" si="65"/>
        <v>26619.117</v>
      </c>
      <c r="I483" s="39">
        <f t="shared" si="65"/>
        <v>82118.592</v>
      </c>
      <c r="J483" s="39">
        <f t="shared" si="65"/>
        <v>22308.721999999998</v>
      </c>
      <c r="K483" s="39">
        <f t="shared" si="65"/>
        <v>2368.4480000000003</v>
      </c>
      <c r="L483" s="39">
        <f t="shared" si="65"/>
        <v>-567.612</v>
      </c>
      <c r="M483" s="41">
        <f t="shared" si="65"/>
        <v>549.77</v>
      </c>
      <c r="N483" s="39">
        <f t="shared" si="65"/>
        <v>-17.841999999999985</v>
      </c>
      <c r="O483" s="42"/>
      <c r="P483" s="42"/>
    </row>
    <row r="484" spans="1:16" s="1" customFormat="1" ht="15.75" outlineLevel="1">
      <c r="A484" s="29"/>
      <c r="B484" s="65"/>
      <c r="C484" s="43"/>
      <c r="D484" s="44"/>
      <c r="E484" s="35"/>
      <c r="F484" s="45"/>
      <c r="G484" s="57"/>
      <c r="H484" s="35"/>
      <c r="I484" s="35"/>
      <c r="J484" s="35"/>
      <c r="K484" s="35"/>
      <c r="L484" s="35"/>
      <c r="M484" s="57"/>
      <c r="N484" s="35"/>
      <c r="O484" s="46"/>
      <c r="P484" s="46"/>
    </row>
    <row r="485" spans="1:16" s="1" customFormat="1" ht="18.75" outlineLevel="1">
      <c r="A485" s="29"/>
      <c r="B485" s="65"/>
      <c r="C485" s="43"/>
      <c r="D485" s="47" t="s">
        <v>966</v>
      </c>
      <c r="E485" s="35"/>
      <c r="F485" s="45"/>
      <c r="G485" s="57"/>
      <c r="H485" s="35"/>
      <c r="I485" s="35"/>
      <c r="J485" s="35"/>
      <c r="K485" s="35"/>
      <c r="L485" s="35"/>
      <c r="M485" s="57"/>
      <c r="N485" s="35"/>
      <c r="O485" s="46"/>
      <c r="P485" s="46"/>
    </row>
    <row r="486" spans="1:16" s="1" customFormat="1" ht="15.75" outlineLevel="1">
      <c r="A486" s="29"/>
      <c r="B486" s="65"/>
      <c r="C486" s="43"/>
      <c r="D486" s="44"/>
      <c r="E486" s="35"/>
      <c r="F486" s="45"/>
      <c r="G486" s="57"/>
      <c r="H486" s="35"/>
      <c r="I486" s="35"/>
      <c r="J486" s="35"/>
      <c r="K486" s="35"/>
      <c r="L486" s="35"/>
      <c r="M486" s="57"/>
      <c r="N486" s="35"/>
      <c r="O486" s="46"/>
      <c r="P486" s="46"/>
    </row>
    <row r="487" spans="1:16" s="1" customFormat="1" ht="15.75" outlineLevel="2">
      <c r="A487" s="24" t="s">
        <v>67</v>
      </c>
      <c r="B487" s="65" t="s">
        <v>495</v>
      </c>
      <c r="C487" s="48">
        <f>+C482+1</f>
        <v>421</v>
      </c>
      <c r="D487" s="49" t="s">
        <v>496</v>
      </c>
      <c r="E487" s="50">
        <v>12.018</v>
      </c>
      <c r="F487" s="51">
        <v>10</v>
      </c>
      <c r="G487" s="53">
        <f>+E487/F487</f>
        <v>1.2018</v>
      </c>
      <c r="H487" s="50">
        <v>-60.664</v>
      </c>
      <c r="I487" s="50">
        <v>13.915</v>
      </c>
      <c r="J487" s="50">
        <v>4.942</v>
      </c>
      <c r="K487" s="50">
        <v>0</v>
      </c>
      <c r="L487" s="50">
        <v>0.807</v>
      </c>
      <c r="M487" s="53">
        <f>+N487-L487</f>
        <v>-0.41600000000000004</v>
      </c>
      <c r="N487" s="50">
        <v>0.391</v>
      </c>
      <c r="O487" s="52">
        <v>0</v>
      </c>
      <c r="P487" s="52">
        <v>0</v>
      </c>
    </row>
    <row r="488" spans="1:16" s="1" customFormat="1" ht="15.75" outlineLevel="2">
      <c r="A488" s="24" t="s">
        <v>67</v>
      </c>
      <c r="B488" s="65" t="s">
        <v>68</v>
      </c>
      <c r="C488" s="68">
        <f t="shared" si="63"/>
        <v>422</v>
      </c>
      <c r="D488" s="29" t="s">
        <v>69</v>
      </c>
      <c r="E488" s="25">
        <v>427.641</v>
      </c>
      <c r="F488" s="26">
        <v>10</v>
      </c>
      <c r="G488" s="56">
        <f>+E488/F488</f>
        <v>42.7641</v>
      </c>
      <c r="H488" s="25">
        <v>1918.182</v>
      </c>
      <c r="I488" s="25">
        <v>3914.837</v>
      </c>
      <c r="J488" s="25">
        <v>15746.083</v>
      </c>
      <c r="K488" s="25">
        <v>39.976</v>
      </c>
      <c r="L488" s="25">
        <v>1301.231</v>
      </c>
      <c r="M488" s="53">
        <f>+N488-L488</f>
        <v>-444.448</v>
      </c>
      <c r="N488" s="25">
        <v>856.783</v>
      </c>
      <c r="O488" s="27">
        <v>105</v>
      </c>
      <c r="P488" s="27">
        <v>20</v>
      </c>
    </row>
    <row r="489" spans="1:16" s="1" customFormat="1" ht="15.75" outlineLevel="2">
      <c r="A489" s="24" t="s">
        <v>67</v>
      </c>
      <c r="B489" s="65"/>
      <c r="C489" s="68">
        <f>+C488+1</f>
        <v>423</v>
      </c>
      <c r="D489" s="29" t="s">
        <v>1162</v>
      </c>
      <c r="E489" s="25">
        <v>2554.938</v>
      </c>
      <c r="F489" s="26">
        <v>10</v>
      </c>
      <c r="G489" s="56">
        <f>+E489/F489</f>
        <v>255.49380000000002</v>
      </c>
      <c r="H489" s="25">
        <v>2853.09</v>
      </c>
      <c r="I489" s="25">
        <v>7298.756</v>
      </c>
      <c r="J489" s="25">
        <v>22572.247</v>
      </c>
      <c r="K489" s="25">
        <v>91.955</v>
      </c>
      <c r="L489" s="25">
        <v>614.695</v>
      </c>
      <c r="M489" s="53">
        <f>+N489-L489</f>
        <v>-293.61400000000003</v>
      </c>
      <c r="N489" s="25">
        <v>321.081</v>
      </c>
      <c r="O489" s="27">
        <v>10</v>
      </c>
      <c r="P489" s="27">
        <v>0</v>
      </c>
    </row>
    <row r="490" spans="1:16" s="1" customFormat="1" ht="15.75" outlineLevel="2">
      <c r="A490" s="24" t="s">
        <v>67</v>
      </c>
      <c r="B490" s="65" t="s">
        <v>497</v>
      </c>
      <c r="C490" s="68">
        <f>+C489+1</f>
        <v>424</v>
      </c>
      <c r="D490" s="29" t="s">
        <v>498</v>
      </c>
      <c r="E490" s="25">
        <v>6</v>
      </c>
      <c r="F490" s="26">
        <v>5</v>
      </c>
      <c r="G490" s="56">
        <f>+E490/F490</f>
        <v>1.2</v>
      </c>
      <c r="H490" s="25">
        <v>3.03</v>
      </c>
      <c r="I490" s="25">
        <v>30.92</v>
      </c>
      <c r="J490" s="25">
        <v>51.625</v>
      </c>
      <c r="K490" s="25">
        <v>0.012</v>
      </c>
      <c r="L490" s="25">
        <v>-1.162</v>
      </c>
      <c r="M490" s="53">
        <f>+N490-L490</f>
        <v>-0.9450000000000003</v>
      </c>
      <c r="N490" s="25">
        <v>-2.107</v>
      </c>
      <c r="O490" s="27">
        <v>0</v>
      </c>
      <c r="P490" s="27">
        <v>0</v>
      </c>
    </row>
    <row r="491" spans="1:16" s="1" customFormat="1" ht="16.5" outlineLevel="2" thickBot="1">
      <c r="A491" s="24" t="s">
        <v>67</v>
      </c>
      <c r="B491" s="65" t="s">
        <v>743</v>
      </c>
      <c r="C491" s="31">
        <f t="shared" si="63"/>
        <v>425</v>
      </c>
      <c r="D491" s="32" t="s">
        <v>744</v>
      </c>
      <c r="E491" s="33">
        <v>8</v>
      </c>
      <c r="F491" s="34">
        <v>10</v>
      </c>
      <c r="G491" s="37">
        <f>+E491/F491</f>
        <v>0.8</v>
      </c>
      <c r="H491" s="33">
        <v>-47.716</v>
      </c>
      <c r="I491" s="33">
        <v>1.508</v>
      </c>
      <c r="J491" s="33">
        <v>0</v>
      </c>
      <c r="K491" s="33">
        <v>0</v>
      </c>
      <c r="L491" s="33">
        <v>-0.123</v>
      </c>
      <c r="M491" s="53">
        <f>+N491-L491</f>
        <v>0</v>
      </c>
      <c r="N491" s="33">
        <v>-0.123</v>
      </c>
      <c r="O491" s="36">
        <v>0</v>
      </c>
      <c r="P491" s="36">
        <v>0</v>
      </c>
    </row>
    <row r="492" spans="1:16" s="1" customFormat="1" ht="16.5" outlineLevel="1" thickBot="1">
      <c r="A492" s="29" t="s">
        <v>935</v>
      </c>
      <c r="B492" s="65"/>
      <c r="C492" s="38">
        <f>COUNT(C487:C491)</f>
        <v>5</v>
      </c>
      <c r="D492" s="39"/>
      <c r="E492" s="39">
        <f>SUBTOTAL(9,E487:E491)</f>
        <v>3008.597</v>
      </c>
      <c r="F492" s="40"/>
      <c r="G492" s="41">
        <f aca="true" t="shared" si="66" ref="G492:N492">SUBTOTAL(9,G487:G491)</f>
        <v>301.4597</v>
      </c>
      <c r="H492" s="39">
        <f t="shared" si="66"/>
        <v>4665.922</v>
      </c>
      <c r="I492" s="39">
        <f t="shared" si="66"/>
        <v>11259.936</v>
      </c>
      <c r="J492" s="39">
        <f t="shared" si="66"/>
        <v>38374.897</v>
      </c>
      <c r="K492" s="39">
        <f t="shared" si="66"/>
        <v>131.94299999999998</v>
      </c>
      <c r="L492" s="39">
        <f t="shared" si="66"/>
        <v>1915.448</v>
      </c>
      <c r="M492" s="41">
        <f t="shared" si="66"/>
        <v>-739.4230000000001</v>
      </c>
      <c r="N492" s="39">
        <f t="shared" si="66"/>
        <v>1176.025</v>
      </c>
      <c r="O492" s="42"/>
      <c r="P492" s="42"/>
    </row>
    <row r="493" spans="1:16" s="1" customFormat="1" ht="15.75" outlineLevel="1">
      <c r="A493" s="29"/>
      <c r="B493" s="65"/>
      <c r="C493" s="43"/>
      <c r="D493" s="44"/>
      <c r="E493" s="35"/>
      <c r="F493" s="45"/>
      <c r="G493" s="57"/>
      <c r="H493" s="35"/>
      <c r="I493" s="35"/>
      <c r="J493" s="35"/>
      <c r="K493" s="35"/>
      <c r="L493" s="35"/>
      <c r="M493" s="57"/>
      <c r="N493" s="35"/>
      <c r="O493" s="46"/>
      <c r="P493" s="46"/>
    </row>
    <row r="494" spans="1:16" s="1" customFormat="1" ht="18.75" outlineLevel="1">
      <c r="A494" s="29"/>
      <c r="B494" s="65"/>
      <c r="C494" s="43"/>
      <c r="D494" s="47" t="s">
        <v>967</v>
      </c>
      <c r="E494" s="35"/>
      <c r="F494" s="45"/>
      <c r="G494" s="57"/>
      <c r="H494" s="35"/>
      <c r="I494" s="35"/>
      <c r="J494" s="35"/>
      <c r="K494" s="35"/>
      <c r="L494" s="35"/>
      <c r="M494" s="57"/>
      <c r="N494" s="35"/>
      <c r="O494" s="46"/>
      <c r="P494" s="46"/>
    </row>
    <row r="495" spans="1:16" s="1" customFormat="1" ht="15.75" outlineLevel="1">
      <c r="A495" s="29"/>
      <c r="B495" s="65"/>
      <c r="C495" s="43"/>
      <c r="D495" s="44"/>
      <c r="E495" s="35"/>
      <c r="F495" s="45"/>
      <c r="G495" s="57"/>
      <c r="H495" s="35"/>
      <c r="I495" s="35"/>
      <c r="J495" s="35"/>
      <c r="K495" s="35"/>
      <c r="L495" s="35"/>
      <c r="M495" s="57"/>
      <c r="N495" s="35"/>
      <c r="O495" s="46"/>
      <c r="P495" s="46"/>
    </row>
    <row r="496" spans="1:16" s="1" customFormat="1" ht="15.75" outlineLevel="2">
      <c r="A496" s="24" t="s">
        <v>53</v>
      </c>
      <c r="B496" s="65" t="s">
        <v>54</v>
      </c>
      <c r="C496" s="48">
        <f>+C491+1</f>
        <v>426</v>
      </c>
      <c r="D496" s="49" t="s">
        <v>55</v>
      </c>
      <c r="E496" s="50">
        <v>291.6</v>
      </c>
      <c r="F496" s="51">
        <v>10</v>
      </c>
      <c r="G496" s="53">
        <f>+E496/F496</f>
        <v>29.160000000000004</v>
      </c>
      <c r="H496" s="50">
        <v>1257.221</v>
      </c>
      <c r="I496" s="50">
        <v>9661.916</v>
      </c>
      <c r="J496" s="50">
        <v>23389.91</v>
      </c>
      <c r="K496" s="50">
        <v>69.147</v>
      </c>
      <c r="L496" s="50">
        <v>555.97</v>
      </c>
      <c r="M496" s="53">
        <f>+N496-L496</f>
        <v>-276.249</v>
      </c>
      <c r="N496" s="50">
        <v>279.721</v>
      </c>
      <c r="O496" s="52">
        <v>50</v>
      </c>
      <c r="P496" s="52">
        <v>0</v>
      </c>
    </row>
    <row r="497" spans="1:16" s="1" customFormat="1" ht="15.75" outlineLevel="2">
      <c r="A497" s="24" t="s">
        <v>53</v>
      </c>
      <c r="B497" s="65" t="s">
        <v>501</v>
      </c>
      <c r="C497" s="68">
        <f t="shared" si="63"/>
        <v>427</v>
      </c>
      <c r="D497" s="29" t="s">
        <v>502</v>
      </c>
      <c r="E497" s="25">
        <v>1750.466</v>
      </c>
      <c r="F497" s="26">
        <v>10</v>
      </c>
      <c r="G497" s="56">
        <f>+E497/F497</f>
        <v>175.04659999999998</v>
      </c>
      <c r="H497" s="25">
        <v>1750.466</v>
      </c>
      <c r="I497" s="25">
        <v>2827.341</v>
      </c>
      <c r="J497" s="25">
        <v>0</v>
      </c>
      <c r="K497" s="25">
        <v>0</v>
      </c>
      <c r="L497" s="25">
        <v>0</v>
      </c>
      <c r="M497" s="53">
        <f>+N497-L497</f>
        <v>0</v>
      </c>
      <c r="N497" s="25">
        <v>0</v>
      </c>
      <c r="O497" s="27">
        <v>0</v>
      </c>
      <c r="P497" s="27">
        <v>0</v>
      </c>
    </row>
    <row r="498" spans="1:16" s="1" customFormat="1" ht="15.75" outlineLevel="2">
      <c r="A498" s="24" t="s">
        <v>53</v>
      </c>
      <c r="B498" s="65" t="s">
        <v>70</v>
      </c>
      <c r="C498" s="68">
        <f t="shared" si="63"/>
        <v>428</v>
      </c>
      <c r="D498" s="29" t="s">
        <v>71</v>
      </c>
      <c r="E498" s="25">
        <v>666.388</v>
      </c>
      <c r="F498" s="26">
        <v>10</v>
      </c>
      <c r="G498" s="56">
        <f>+E498/F498</f>
        <v>66.6388</v>
      </c>
      <c r="H498" s="25">
        <v>3896.094</v>
      </c>
      <c r="I498" s="25">
        <v>12568.939</v>
      </c>
      <c r="J498" s="25">
        <v>36077.444</v>
      </c>
      <c r="K498" s="25">
        <v>35.317</v>
      </c>
      <c r="L498" s="25">
        <v>1837.978</v>
      </c>
      <c r="M498" s="53">
        <f>+N498-L498</f>
        <v>-486.1010000000001</v>
      </c>
      <c r="N498" s="25">
        <v>1351.877</v>
      </c>
      <c r="O498" s="27">
        <v>100</v>
      </c>
      <c r="P498" s="27">
        <v>0</v>
      </c>
    </row>
    <row r="499" spans="1:16" s="1" customFormat="1" ht="16.5" outlineLevel="2" thickBot="1">
      <c r="A499" s="24" t="s">
        <v>53</v>
      </c>
      <c r="B499" s="65" t="s">
        <v>78</v>
      </c>
      <c r="C499" s="31">
        <f t="shared" si="63"/>
        <v>429</v>
      </c>
      <c r="D499" s="32" t="s">
        <v>79</v>
      </c>
      <c r="E499" s="33">
        <v>200</v>
      </c>
      <c r="F499" s="34">
        <v>10</v>
      </c>
      <c r="G499" s="37">
        <f>+E499/F499</f>
        <v>20</v>
      </c>
      <c r="H499" s="33">
        <v>926.54</v>
      </c>
      <c r="I499" s="33">
        <v>4796.595</v>
      </c>
      <c r="J499" s="33">
        <v>28072.285</v>
      </c>
      <c r="K499" s="33">
        <v>62.354</v>
      </c>
      <c r="L499" s="33">
        <v>1234.977</v>
      </c>
      <c r="M499" s="53">
        <f>+N499-L499</f>
        <v>-410.6640000000001</v>
      </c>
      <c r="N499" s="33">
        <v>824.313</v>
      </c>
      <c r="O499" s="36">
        <v>50</v>
      </c>
      <c r="P499" s="36">
        <v>0</v>
      </c>
    </row>
    <row r="500" spans="1:16" s="1" customFormat="1" ht="16.5" outlineLevel="1" thickBot="1">
      <c r="A500" s="29" t="s">
        <v>936</v>
      </c>
      <c r="B500" s="65"/>
      <c r="C500" s="38">
        <f>COUNT(C496:C499)</f>
        <v>4</v>
      </c>
      <c r="D500" s="39"/>
      <c r="E500" s="39">
        <f>SUBTOTAL(9,E496:E499)</f>
        <v>2908.4539999999997</v>
      </c>
      <c r="F500" s="40"/>
      <c r="G500" s="41">
        <f aca="true" t="shared" si="67" ref="G500:N500">SUBTOTAL(9,G496:G499)</f>
        <v>290.8454</v>
      </c>
      <c r="H500" s="39">
        <f t="shared" si="67"/>
        <v>7830.321</v>
      </c>
      <c r="I500" s="39">
        <f t="shared" si="67"/>
        <v>29854.791</v>
      </c>
      <c r="J500" s="39">
        <f t="shared" si="67"/>
        <v>87539.63900000001</v>
      </c>
      <c r="K500" s="39">
        <f t="shared" si="67"/>
        <v>166.81799999999998</v>
      </c>
      <c r="L500" s="39">
        <f t="shared" si="67"/>
        <v>3628.925</v>
      </c>
      <c r="M500" s="41">
        <f t="shared" si="67"/>
        <v>-1173.0140000000001</v>
      </c>
      <c r="N500" s="39">
        <f t="shared" si="67"/>
        <v>2455.911</v>
      </c>
      <c r="O500" s="42"/>
      <c r="P500" s="42"/>
    </row>
    <row r="501" spans="1:16" s="1" customFormat="1" ht="15.75" outlineLevel="1">
      <c r="A501" s="29"/>
      <c r="B501" s="65"/>
      <c r="C501" s="43"/>
      <c r="D501" s="44"/>
      <c r="E501" s="35"/>
      <c r="F501" s="45"/>
      <c r="G501" s="57"/>
      <c r="H501" s="35"/>
      <c r="I501" s="35"/>
      <c r="J501" s="35"/>
      <c r="K501" s="35"/>
      <c r="L501" s="35"/>
      <c r="M501" s="57"/>
      <c r="N501" s="35"/>
      <c r="O501" s="46"/>
      <c r="P501" s="46"/>
    </row>
    <row r="502" spans="1:16" s="1" customFormat="1" ht="18.75" outlineLevel="1">
      <c r="A502" s="29"/>
      <c r="B502" s="65"/>
      <c r="C502" s="43"/>
      <c r="D502" s="47" t="s">
        <v>968</v>
      </c>
      <c r="E502" s="35"/>
      <c r="F502" s="45"/>
      <c r="G502" s="57"/>
      <c r="H502" s="35"/>
      <c r="I502" s="35"/>
      <c r="J502" s="35"/>
      <c r="K502" s="35"/>
      <c r="L502" s="35"/>
      <c r="M502" s="57"/>
      <c r="N502" s="35"/>
      <c r="O502" s="46"/>
      <c r="P502" s="46"/>
    </row>
    <row r="503" spans="1:16" s="1" customFormat="1" ht="15.75" outlineLevel="1">
      <c r="A503" s="29"/>
      <c r="B503" s="65"/>
      <c r="C503" s="43"/>
      <c r="D503" s="44"/>
      <c r="E503" s="35"/>
      <c r="F503" s="45"/>
      <c r="G503" s="57"/>
      <c r="H503" s="35"/>
      <c r="I503" s="35"/>
      <c r="J503" s="35"/>
      <c r="K503" s="35"/>
      <c r="L503" s="35"/>
      <c r="M503" s="57"/>
      <c r="N503" s="35"/>
      <c r="O503" s="46"/>
      <c r="P503" s="46"/>
    </row>
    <row r="504" spans="1:16" s="1" customFormat="1" ht="15.75" outlineLevel="2">
      <c r="A504" s="24" t="s">
        <v>27</v>
      </c>
      <c r="B504" s="65" t="s">
        <v>499</v>
      </c>
      <c r="C504" s="48">
        <f>+C499+1</f>
        <v>430</v>
      </c>
      <c r="D504" s="49" t="s">
        <v>500</v>
      </c>
      <c r="E504" s="50">
        <v>221</v>
      </c>
      <c r="F504" s="51">
        <v>10</v>
      </c>
      <c r="G504" s="53">
        <f aca="true" t="shared" si="68" ref="G504:G515">+E504/F504</f>
        <v>22.1</v>
      </c>
      <c r="H504" s="50">
        <v>215.814</v>
      </c>
      <c r="I504" s="50">
        <v>516.181</v>
      </c>
      <c r="J504" s="50">
        <v>166.166</v>
      </c>
      <c r="K504" s="50">
        <v>33.614</v>
      </c>
      <c r="L504" s="50">
        <v>4.702</v>
      </c>
      <c r="M504" s="53">
        <f>+N504-L504</f>
        <v>0</v>
      </c>
      <c r="N504" s="50">
        <v>4.702</v>
      </c>
      <c r="O504" s="52">
        <v>0</v>
      </c>
      <c r="P504" s="52">
        <v>0</v>
      </c>
    </row>
    <row r="505" spans="1:16" s="1" customFormat="1" ht="15.75" outlineLevel="2">
      <c r="A505" s="24" t="s">
        <v>27</v>
      </c>
      <c r="B505" s="65" t="s">
        <v>503</v>
      </c>
      <c r="C505" s="68">
        <f t="shared" si="63"/>
        <v>431</v>
      </c>
      <c r="D505" s="29" t="s">
        <v>504</v>
      </c>
      <c r="E505" s="25">
        <v>198</v>
      </c>
      <c r="F505" s="26">
        <v>10</v>
      </c>
      <c r="G505" s="56">
        <f t="shared" si="68"/>
        <v>19.8</v>
      </c>
      <c r="H505" s="25">
        <v>251.511</v>
      </c>
      <c r="I505" s="25">
        <v>894.229</v>
      </c>
      <c r="J505" s="25">
        <v>626.198</v>
      </c>
      <c r="K505" s="25">
        <v>80.102</v>
      </c>
      <c r="L505" s="25">
        <v>-54.892</v>
      </c>
      <c r="M505" s="53">
        <f aca="true" t="shared" si="69" ref="M505:M515">+N505-L505</f>
        <v>0</v>
      </c>
      <c r="N505" s="25">
        <v>-54.892</v>
      </c>
      <c r="O505" s="27">
        <v>0</v>
      </c>
      <c r="P505" s="27">
        <v>0</v>
      </c>
    </row>
    <row r="506" spans="1:16" s="1" customFormat="1" ht="15.75" outlineLevel="2">
      <c r="A506" s="24" t="s">
        <v>27</v>
      </c>
      <c r="B506" s="65" t="s">
        <v>90</v>
      </c>
      <c r="C506" s="68">
        <f t="shared" si="63"/>
        <v>432</v>
      </c>
      <c r="D506" s="29" t="s">
        <v>91</v>
      </c>
      <c r="E506" s="25">
        <v>11571.544</v>
      </c>
      <c r="F506" s="26">
        <v>10</v>
      </c>
      <c r="G506" s="56">
        <f t="shared" si="68"/>
        <v>1157.1544</v>
      </c>
      <c r="H506" s="25">
        <v>26030.594</v>
      </c>
      <c r="I506" s="25">
        <v>55546.006</v>
      </c>
      <c r="J506" s="25">
        <v>19513.668</v>
      </c>
      <c r="K506" s="25">
        <v>2626.275</v>
      </c>
      <c r="L506" s="25">
        <v>6101.786</v>
      </c>
      <c r="M506" s="53">
        <f t="shared" si="69"/>
        <v>0</v>
      </c>
      <c r="N506" s="25">
        <v>6101.786</v>
      </c>
      <c r="O506" s="27">
        <v>54</v>
      </c>
      <c r="P506" s="27">
        <v>0</v>
      </c>
    </row>
    <row r="507" spans="1:16" s="1" customFormat="1" ht="15.75" outlineLevel="2">
      <c r="A507" s="24" t="s">
        <v>27</v>
      </c>
      <c r="B507" s="65" t="s">
        <v>507</v>
      </c>
      <c r="C507" s="68">
        <f t="shared" si="63"/>
        <v>433</v>
      </c>
      <c r="D507" s="29" t="s">
        <v>508</v>
      </c>
      <c r="E507" s="25">
        <v>80</v>
      </c>
      <c r="F507" s="26">
        <v>10</v>
      </c>
      <c r="G507" s="56">
        <f t="shared" si="68"/>
        <v>8</v>
      </c>
      <c r="H507" s="25">
        <v>241.814</v>
      </c>
      <c r="I507" s="25">
        <v>332.357</v>
      </c>
      <c r="J507" s="25">
        <v>329.456</v>
      </c>
      <c r="K507" s="25">
        <v>3.034</v>
      </c>
      <c r="L507" s="25">
        <v>30.912</v>
      </c>
      <c r="M507" s="53">
        <f t="shared" si="69"/>
        <v>-0.03999999999999915</v>
      </c>
      <c r="N507" s="25">
        <v>30.872</v>
      </c>
      <c r="O507" s="27">
        <v>25</v>
      </c>
      <c r="P507" s="27">
        <v>0</v>
      </c>
    </row>
    <row r="508" spans="1:16" s="1" customFormat="1" ht="15.75" outlineLevel="2">
      <c r="A508" s="24" t="s">
        <v>27</v>
      </c>
      <c r="B508" s="65" t="s">
        <v>509</v>
      </c>
      <c r="C508" s="68">
        <f t="shared" si="63"/>
        <v>434</v>
      </c>
      <c r="D508" s="29" t="s">
        <v>510</v>
      </c>
      <c r="E508" s="25">
        <v>1332</v>
      </c>
      <c r="F508" s="26">
        <v>10</v>
      </c>
      <c r="G508" s="56">
        <f t="shared" si="68"/>
        <v>133.2</v>
      </c>
      <c r="H508" s="25">
        <v>519.958</v>
      </c>
      <c r="I508" s="25">
        <v>6558.514</v>
      </c>
      <c r="J508" s="25">
        <v>2272.813</v>
      </c>
      <c r="K508" s="25">
        <v>368.12</v>
      </c>
      <c r="L508" s="25">
        <v>-299.272</v>
      </c>
      <c r="M508" s="53">
        <f t="shared" si="69"/>
        <v>-0.5880000000000223</v>
      </c>
      <c r="N508" s="25">
        <v>-299.86</v>
      </c>
      <c r="O508" s="27">
        <v>0</v>
      </c>
      <c r="P508" s="27">
        <v>0</v>
      </c>
    </row>
    <row r="509" spans="1:16" s="1" customFormat="1" ht="15.75" outlineLevel="2">
      <c r="A509" s="24" t="s">
        <v>27</v>
      </c>
      <c r="B509" s="65" t="s">
        <v>511</v>
      </c>
      <c r="C509" s="68">
        <f t="shared" si="63"/>
        <v>435</v>
      </c>
      <c r="D509" s="29" t="s">
        <v>512</v>
      </c>
      <c r="E509" s="25">
        <v>30801.024</v>
      </c>
      <c r="F509" s="30">
        <v>3.5</v>
      </c>
      <c r="G509" s="56">
        <f t="shared" si="68"/>
        <v>8800.292571428572</v>
      </c>
      <c r="H509" s="25">
        <v>19091.325</v>
      </c>
      <c r="I509" s="25">
        <v>64973.62</v>
      </c>
      <c r="J509" s="25">
        <v>32452.396</v>
      </c>
      <c r="K509" s="25">
        <v>1868.255</v>
      </c>
      <c r="L509" s="25">
        <v>-8142.801</v>
      </c>
      <c r="M509" s="53">
        <f t="shared" si="69"/>
        <v>-167.84199999999964</v>
      </c>
      <c r="N509" s="25">
        <v>-8310.643</v>
      </c>
      <c r="O509" s="27">
        <v>0</v>
      </c>
      <c r="P509" s="27">
        <v>0</v>
      </c>
    </row>
    <row r="510" spans="1:16" s="1" customFormat="1" ht="15.75" outlineLevel="2">
      <c r="A510" s="24" t="s">
        <v>27</v>
      </c>
      <c r="B510" s="65" t="s">
        <v>513</v>
      </c>
      <c r="C510" s="68">
        <f t="shared" si="63"/>
        <v>436</v>
      </c>
      <c r="D510" s="29" t="s">
        <v>514</v>
      </c>
      <c r="E510" s="25">
        <v>163</v>
      </c>
      <c r="F510" s="26">
        <v>10</v>
      </c>
      <c r="G510" s="56">
        <f t="shared" si="68"/>
        <v>16.3</v>
      </c>
      <c r="H510" s="25">
        <v>448.511</v>
      </c>
      <c r="I510" s="25">
        <v>509.566</v>
      </c>
      <c r="J510" s="25">
        <v>522.033</v>
      </c>
      <c r="K510" s="25">
        <v>4.874</v>
      </c>
      <c r="L510" s="25">
        <v>26.1</v>
      </c>
      <c r="M510" s="53">
        <f t="shared" si="69"/>
        <v>0.010999999999999233</v>
      </c>
      <c r="N510" s="25">
        <v>26.111</v>
      </c>
      <c r="O510" s="27">
        <v>10</v>
      </c>
      <c r="P510" s="27">
        <v>0</v>
      </c>
    </row>
    <row r="511" spans="1:16" s="1" customFormat="1" ht="15.75" outlineLevel="2">
      <c r="A511" s="24" t="s">
        <v>27</v>
      </c>
      <c r="B511" s="65" t="s">
        <v>28</v>
      </c>
      <c r="C511" s="68">
        <f t="shared" si="63"/>
        <v>437</v>
      </c>
      <c r="D511" s="29" t="s">
        <v>29</v>
      </c>
      <c r="E511" s="25">
        <v>1694.586</v>
      </c>
      <c r="F511" s="26">
        <v>10</v>
      </c>
      <c r="G511" s="56">
        <f t="shared" si="68"/>
        <v>169.4586</v>
      </c>
      <c r="H511" s="25">
        <v>4038.935</v>
      </c>
      <c r="I511" s="25">
        <v>7142.001</v>
      </c>
      <c r="J511" s="25">
        <v>2397.091</v>
      </c>
      <c r="K511" s="25">
        <v>253.964</v>
      </c>
      <c r="L511" s="25">
        <v>713.349</v>
      </c>
      <c r="M511" s="53">
        <f t="shared" si="69"/>
        <v>-12.650000000000091</v>
      </c>
      <c r="N511" s="25">
        <v>700.699</v>
      </c>
      <c r="O511" s="27">
        <v>30</v>
      </c>
      <c r="P511" s="27">
        <v>0</v>
      </c>
    </row>
    <row r="512" spans="1:16" s="1" customFormat="1" ht="15.75" outlineLevel="2">
      <c r="A512" s="24" t="s">
        <v>27</v>
      </c>
      <c r="B512" s="65" t="s">
        <v>515</v>
      </c>
      <c r="C512" s="68">
        <f t="shared" si="63"/>
        <v>438</v>
      </c>
      <c r="D512" s="29" t="s">
        <v>516</v>
      </c>
      <c r="E512" s="25">
        <v>120</v>
      </c>
      <c r="F512" s="26">
        <v>10</v>
      </c>
      <c r="G512" s="56">
        <f t="shared" si="68"/>
        <v>12</v>
      </c>
      <c r="H512" s="25">
        <v>395.694</v>
      </c>
      <c r="I512" s="25">
        <v>726.542</v>
      </c>
      <c r="J512" s="25">
        <v>359.155</v>
      </c>
      <c r="K512" s="25">
        <v>32.325</v>
      </c>
      <c r="L512" s="25">
        <v>8.545</v>
      </c>
      <c r="M512" s="53">
        <f t="shared" si="69"/>
        <v>-1.1049999999999995</v>
      </c>
      <c r="N512" s="25">
        <v>7.44</v>
      </c>
      <c r="O512" s="27">
        <v>0</v>
      </c>
      <c r="P512" s="27">
        <v>0</v>
      </c>
    </row>
    <row r="513" spans="1:16" s="1" customFormat="1" ht="15.75" outlineLevel="2">
      <c r="A513" s="24" t="s">
        <v>27</v>
      </c>
      <c r="B513" s="65" t="s">
        <v>519</v>
      </c>
      <c r="C513" s="68">
        <f t="shared" si="63"/>
        <v>439</v>
      </c>
      <c r="D513" s="29" t="s">
        <v>520</v>
      </c>
      <c r="E513" s="25">
        <v>190.92</v>
      </c>
      <c r="F513" s="26">
        <v>10</v>
      </c>
      <c r="G513" s="56">
        <f t="shared" si="68"/>
        <v>19.092</v>
      </c>
      <c r="H513" s="25">
        <v>958.545</v>
      </c>
      <c r="I513" s="25">
        <v>1275.832</v>
      </c>
      <c r="J513" s="25">
        <v>1129.804</v>
      </c>
      <c r="K513" s="25">
        <v>20.592</v>
      </c>
      <c r="L513" s="25">
        <v>109.288</v>
      </c>
      <c r="M513" s="53">
        <f t="shared" si="69"/>
        <v>-0.33199999999999363</v>
      </c>
      <c r="N513" s="25">
        <v>108.956</v>
      </c>
      <c r="O513" s="27">
        <v>30</v>
      </c>
      <c r="P513" s="27">
        <v>0</v>
      </c>
    </row>
    <row r="514" spans="1:16" s="1" customFormat="1" ht="15.75" outlineLevel="2">
      <c r="A514" s="24" t="s">
        <v>27</v>
      </c>
      <c r="B514" s="65" t="s">
        <v>30</v>
      </c>
      <c r="C514" s="68">
        <f t="shared" si="63"/>
        <v>440</v>
      </c>
      <c r="D514" s="29" t="s">
        <v>31</v>
      </c>
      <c r="E514" s="25">
        <v>1242.507</v>
      </c>
      <c r="F514" s="26">
        <v>10</v>
      </c>
      <c r="G514" s="56">
        <f t="shared" si="68"/>
        <v>124.25070000000001</v>
      </c>
      <c r="H514" s="25">
        <v>2140.174</v>
      </c>
      <c r="I514" s="25">
        <v>7576.799</v>
      </c>
      <c r="J514" s="25">
        <v>2555.006</v>
      </c>
      <c r="K514" s="25">
        <v>470.062</v>
      </c>
      <c r="L514" s="25">
        <v>304.419</v>
      </c>
      <c r="M514" s="53">
        <f t="shared" si="69"/>
        <v>0</v>
      </c>
      <c r="N514" s="25">
        <v>304.419</v>
      </c>
      <c r="O514" s="27">
        <v>15</v>
      </c>
      <c r="P514" s="27">
        <v>0</v>
      </c>
    </row>
    <row r="515" spans="1:16" s="1" customFormat="1" ht="16.5" outlineLevel="2" thickBot="1">
      <c r="A515" s="24" t="s">
        <v>27</v>
      </c>
      <c r="B515" s="65" t="s">
        <v>517</v>
      </c>
      <c r="C515" s="31">
        <f t="shared" si="63"/>
        <v>441</v>
      </c>
      <c r="D515" s="32" t="s">
        <v>518</v>
      </c>
      <c r="E515" s="33">
        <v>178.332</v>
      </c>
      <c r="F515" s="34">
        <v>10</v>
      </c>
      <c r="G515" s="37">
        <f t="shared" si="68"/>
        <v>17.833199999999998</v>
      </c>
      <c r="H515" s="33">
        <v>313.499</v>
      </c>
      <c r="I515" s="33">
        <v>396.397</v>
      </c>
      <c r="J515" s="33">
        <v>181.242</v>
      </c>
      <c r="K515" s="33">
        <v>2.46</v>
      </c>
      <c r="L515" s="33">
        <v>22.792</v>
      </c>
      <c r="M515" s="53">
        <f t="shared" si="69"/>
        <v>-0.35800000000000054</v>
      </c>
      <c r="N515" s="33">
        <v>22.434</v>
      </c>
      <c r="O515" s="36">
        <v>15</v>
      </c>
      <c r="P515" s="36">
        <v>0</v>
      </c>
    </row>
    <row r="516" spans="1:16" s="1" customFormat="1" ht="16.5" outlineLevel="1" thickBot="1">
      <c r="A516" s="29" t="s">
        <v>937</v>
      </c>
      <c r="B516" s="65"/>
      <c r="C516" s="38">
        <f>COUNT(C504:C515)</f>
        <v>12</v>
      </c>
      <c r="D516" s="39"/>
      <c r="E516" s="39">
        <f>SUBTOTAL(9,E504:E515)</f>
        <v>47792.913</v>
      </c>
      <c r="F516" s="40"/>
      <c r="G516" s="41">
        <f aca="true" t="shared" si="70" ref="G516:N516">SUBTOTAL(9,G504:G515)</f>
        <v>10499.481471428571</v>
      </c>
      <c r="H516" s="39">
        <f t="shared" si="70"/>
        <v>54646.374</v>
      </c>
      <c r="I516" s="39">
        <f t="shared" si="70"/>
        <v>146448.044</v>
      </c>
      <c r="J516" s="39">
        <f t="shared" si="70"/>
        <v>62505.028</v>
      </c>
      <c r="K516" s="39">
        <f t="shared" si="70"/>
        <v>5763.676999999999</v>
      </c>
      <c r="L516" s="39">
        <f t="shared" si="70"/>
        <v>-1175.0719999999997</v>
      </c>
      <c r="M516" s="41">
        <f t="shared" si="70"/>
        <v>-182.90399999999974</v>
      </c>
      <c r="N516" s="39">
        <f t="shared" si="70"/>
        <v>-1357.975999999999</v>
      </c>
      <c r="O516" s="42"/>
      <c r="P516" s="42"/>
    </row>
    <row r="517" spans="1:16" s="1" customFormat="1" ht="15.75" outlineLevel="1">
      <c r="A517" s="29"/>
      <c r="B517" s="65"/>
      <c r="C517" s="43"/>
      <c r="D517" s="44"/>
      <c r="E517" s="35"/>
      <c r="F517" s="45"/>
      <c r="G517" s="57"/>
      <c r="H517" s="35"/>
      <c r="I517" s="35"/>
      <c r="J517" s="35"/>
      <c r="K517" s="35"/>
      <c r="L517" s="35"/>
      <c r="M517" s="57"/>
      <c r="N517" s="35"/>
      <c r="O517" s="46"/>
      <c r="P517" s="46"/>
    </row>
    <row r="518" spans="1:16" s="1" customFormat="1" ht="18.75" outlineLevel="1">
      <c r="A518" s="29"/>
      <c r="B518" s="65"/>
      <c r="C518" s="43"/>
      <c r="D518" s="47" t="s">
        <v>969</v>
      </c>
      <c r="E518" s="35"/>
      <c r="F518" s="45"/>
      <c r="G518" s="57"/>
      <c r="H518" s="35"/>
      <c r="I518" s="35"/>
      <c r="J518" s="35"/>
      <c r="K518" s="35"/>
      <c r="L518" s="35"/>
      <c r="M518" s="57"/>
      <c r="N518" s="35"/>
      <c r="O518" s="46"/>
      <c r="P518" s="46"/>
    </row>
    <row r="519" spans="1:16" s="1" customFormat="1" ht="15.75" outlineLevel="1">
      <c r="A519" s="29"/>
      <c r="B519" s="65"/>
      <c r="C519" s="43"/>
      <c r="D519" s="44"/>
      <c r="E519" s="35"/>
      <c r="F519" s="45"/>
      <c r="G519" s="57"/>
      <c r="H519" s="35"/>
      <c r="I519" s="35"/>
      <c r="J519" s="35"/>
      <c r="K519" s="35"/>
      <c r="L519" s="35"/>
      <c r="M519" s="57"/>
      <c r="N519" s="35"/>
      <c r="O519" s="46"/>
      <c r="P519" s="46"/>
    </row>
    <row r="520" spans="1:16" s="1" customFormat="1" ht="15.75" outlineLevel="2">
      <c r="A520" s="24" t="s">
        <v>32</v>
      </c>
      <c r="B520" s="65" t="s">
        <v>505</v>
      </c>
      <c r="C520" s="48">
        <f>+C515+1</f>
        <v>442</v>
      </c>
      <c r="D520" s="49" t="s">
        <v>506</v>
      </c>
      <c r="E520" s="50">
        <v>8</v>
      </c>
      <c r="F520" s="51">
        <v>10</v>
      </c>
      <c r="G520" s="53">
        <f aca="true" t="shared" si="71" ref="G520:G525">+E520/F520</f>
        <v>0.8</v>
      </c>
      <c r="H520" s="50">
        <v>28.992</v>
      </c>
      <c r="I520" s="50">
        <v>82.665</v>
      </c>
      <c r="J520" s="50">
        <v>219.546</v>
      </c>
      <c r="K520" s="50">
        <v>6.143</v>
      </c>
      <c r="L520" s="50">
        <v>3.436</v>
      </c>
      <c r="M520" s="53">
        <f aca="true" t="shared" si="72" ref="M520:M525">+N520-L520</f>
        <v>-1.5899999999999999</v>
      </c>
      <c r="N520" s="50">
        <v>1.846</v>
      </c>
      <c r="O520" s="52">
        <v>13</v>
      </c>
      <c r="P520" s="52">
        <v>0</v>
      </c>
    </row>
    <row r="521" spans="1:16" s="1" customFormat="1" ht="15.75" outlineLevel="2">
      <c r="A521" s="24" t="s">
        <v>32</v>
      </c>
      <c r="B521" s="65" t="s">
        <v>33</v>
      </c>
      <c r="C521" s="68">
        <f t="shared" si="63"/>
        <v>443</v>
      </c>
      <c r="D521" s="29" t="s">
        <v>34</v>
      </c>
      <c r="E521" s="25">
        <v>1715.19</v>
      </c>
      <c r="F521" s="26">
        <v>10</v>
      </c>
      <c r="G521" s="56">
        <f t="shared" si="71"/>
        <v>171.519</v>
      </c>
      <c r="H521" s="25">
        <v>13063.402</v>
      </c>
      <c r="I521" s="25">
        <v>32337.994</v>
      </c>
      <c r="J521" s="25">
        <v>172445.775</v>
      </c>
      <c r="K521" s="25">
        <v>274.784</v>
      </c>
      <c r="L521" s="25">
        <v>6209.323</v>
      </c>
      <c r="M521" s="53">
        <f t="shared" si="72"/>
        <v>-2179.0000000000005</v>
      </c>
      <c r="N521" s="25">
        <v>4030.323</v>
      </c>
      <c r="O521" s="27">
        <v>160</v>
      </c>
      <c r="P521" s="27">
        <v>0</v>
      </c>
    </row>
    <row r="522" spans="1:16" s="1" customFormat="1" ht="15.75" outlineLevel="2">
      <c r="A522" s="24" t="s">
        <v>32</v>
      </c>
      <c r="B522" s="65" t="s">
        <v>48</v>
      </c>
      <c r="C522" s="68">
        <f t="shared" si="63"/>
        <v>444</v>
      </c>
      <c r="D522" s="29" t="s">
        <v>49</v>
      </c>
      <c r="E522" s="25">
        <v>26.952</v>
      </c>
      <c r="F522" s="26">
        <v>10</v>
      </c>
      <c r="G522" s="56">
        <f t="shared" si="71"/>
        <v>2.6952000000000003</v>
      </c>
      <c r="H522" s="25">
        <v>138.336</v>
      </c>
      <c r="I522" s="25">
        <v>574.558</v>
      </c>
      <c r="J522" s="25">
        <v>627.203</v>
      </c>
      <c r="K522" s="25">
        <v>6.798</v>
      </c>
      <c r="L522" s="25">
        <v>64.556</v>
      </c>
      <c r="M522" s="53">
        <f t="shared" si="72"/>
        <v>-22.570999999999998</v>
      </c>
      <c r="N522" s="25">
        <v>41.985</v>
      </c>
      <c r="O522" s="27">
        <v>100</v>
      </c>
      <c r="P522" s="27">
        <v>0</v>
      </c>
    </row>
    <row r="523" spans="1:16" s="1" customFormat="1" ht="15.75" outlineLevel="2">
      <c r="A523" s="24" t="s">
        <v>32</v>
      </c>
      <c r="B523" s="65" t="s">
        <v>40</v>
      </c>
      <c r="C523" s="68">
        <f t="shared" si="63"/>
        <v>445</v>
      </c>
      <c r="D523" s="29" t="s">
        <v>41</v>
      </c>
      <c r="E523" s="25">
        <v>350.658</v>
      </c>
      <c r="F523" s="26">
        <v>10</v>
      </c>
      <c r="G523" s="56">
        <f t="shared" si="71"/>
        <v>35.0658</v>
      </c>
      <c r="H523" s="25">
        <v>5851.818</v>
      </c>
      <c r="I523" s="25">
        <v>12976.766</v>
      </c>
      <c r="J523" s="25">
        <v>77822.817</v>
      </c>
      <c r="K523" s="25">
        <v>51.48</v>
      </c>
      <c r="L523" s="25">
        <v>1899.905</v>
      </c>
      <c r="M523" s="53">
        <f t="shared" si="72"/>
        <v>-644.9079999999999</v>
      </c>
      <c r="N523" s="25">
        <v>1254.997</v>
      </c>
      <c r="O523" s="27">
        <v>350</v>
      </c>
      <c r="P523" s="27">
        <v>0</v>
      </c>
    </row>
    <row r="524" spans="1:16" s="1" customFormat="1" ht="15.75" outlineLevel="2">
      <c r="A524" s="24" t="s">
        <v>32</v>
      </c>
      <c r="B524" s="65" t="s">
        <v>521</v>
      </c>
      <c r="C524" s="68">
        <f t="shared" si="63"/>
        <v>446</v>
      </c>
      <c r="D524" s="29" t="s">
        <v>522</v>
      </c>
      <c r="E524" s="25">
        <v>4991.866</v>
      </c>
      <c r="F524" s="26">
        <v>10</v>
      </c>
      <c r="G524" s="56">
        <f t="shared" si="71"/>
        <v>499.1866</v>
      </c>
      <c r="H524" s="25">
        <v>8556.358</v>
      </c>
      <c r="I524" s="25">
        <v>47300.59</v>
      </c>
      <c r="J524" s="25">
        <v>43921.224</v>
      </c>
      <c r="K524" s="25">
        <v>1531.471</v>
      </c>
      <c r="L524" s="25">
        <v>3207.067</v>
      </c>
      <c r="M524" s="53">
        <f t="shared" si="72"/>
        <v>-1193.301</v>
      </c>
      <c r="N524" s="25">
        <v>2013.766</v>
      </c>
      <c r="O524" s="27">
        <v>22</v>
      </c>
      <c r="P524" s="27">
        <v>0</v>
      </c>
    </row>
    <row r="525" spans="1:16" s="1" customFormat="1" ht="16.5" outlineLevel="2" thickBot="1">
      <c r="A525" s="24" t="s">
        <v>32</v>
      </c>
      <c r="B525" s="65" t="s">
        <v>523</v>
      </c>
      <c r="C525" s="31">
        <f t="shared" si="63"/>
        <v>447</v>
      </c>
      <c r="D525" s="32" t="s">
        <v>524</v>
      </c>
      <c r="E525" s="33">
        <v>6711.743</v>
      </c>
      <c r="F525" s="34">
        <v>10</v>
      </c>
      <c r="G525" s="37">
        <f t="shared" si="71"/>
        <v>671.1743</v>
      </c>
      <c r="H525" s="33">
        <v>9303.915</v>
      </c>
      <c r="I525" s="33">
        <v>30235.776</v>
      </c>
      <c r="J525" s="33">
        <v>34836.457</v>
      </c>
      <c r="K525" s="33">
        <v>872.548</v>
      </c>
      <c r="L525" s="33">
        <v>2049.001</v>
      </c>
      <c r="M525" s="53">
        <f t="shared" si="72"/>
        <v>-601.1100000000001</v>
      </c>
      <c r="N525" s="33">
        <v>1447.891</v>
      </c>
      <c r="O525" s="36">
        <v>18</v>
      </c>
      <c r="P525" s="36">
        <v>0</v>
      </c>
    </row>
    <row r="526" spans="1:16" s="1" customFormat="1" ht="16.5" outlineLevel="1" thickBot="1">
      <c r="A526" s="29" t="s">
        <v>938</v>
      </c>
      <c r="B526" s="65"/>
      <c r="C526" s="38">
        <f>COUNT(C520:C525)</f>
        <v>6</v>
      </c>
      <c r="D526" s="39"/>
      <c r="E526" s="39">
        <f>SUBTOTAL(9,E520:E525)</f>
        <v>13804.409</v>
      </c>
      <c r="F526" s="40"/>
      <c r="G526" s="41">
        <f aca="true" t="shared" si="73" ref="G526:N526">SUBTOTAL(9,G520:G525)</f>
        <v>1380.4409</v>
      </c>
      <c r="H526" s="39">
        <f t="shared" si="73"/>
        <v>36942.820999999996</v>
      </c>
      <c r="I526" s="39">
        <f t="shared" si="73"/>
        <v>123508.34899999999</v>
      </c>
      <c r="J526" s="39">
        <f t="shared" si="73"/>
        <v>329873.022</v>
      </c>
      <c r="K526" s="39">
        <f t="shared" si="73"/>
        <v>2743.224</v>
      </c>
      <c r="L526" s="39">
        <f t="shared" si="73"/>
        <v>13433.288</v>
      </c>
      <c r="M526" s="41">
        <f t="shared" si="73"/>
        <v>-4642.4800000000005</v>
      </c>
      <c r="N526" s="39">
        <f t="shared" si="73"/>
        <v>8790.807999999999</v>
      </c>
      <c r="O526" s="42"/>
      <c r="P526" s="42"/>
    </row>
    <row r="527" spans="1:16" s="1" customFormat="1" ht="15.75" outlineLevel="1">
      <c r="A527" s="29"/>
      <c r="B527" s="65"/>
      <c r="C527" s="43"/>
      <c r="D527" s="44"/>
      <c r="E527" s="35"/>
      <c r="F527" s="45"/>
      <c r="G527" s="57"/>
      <c r="H527" s="35"/>
      <c r="I527" s="35"/>
      <c r="J527" s="35"/>
      <c r="K527" s="35"/>
      <c r="L527" s="35"/>
      <c r="M527" s="57"/>
      <c r="N527" s="35"/>
      <c r="O527" s="46"/>
      <c r="P527" s="46"/>
    </row>
    <row r="528" spans="1:16" s="1" customFormat="1" ht="18.75" outlineLevel="1">
      <c r="A528" s="29"/>
      <c r="B528" s="65"/>
      <c r="C528" s="43"/>
      <c r="D528" s="47" t="s">
        <v>970</v>
      </c>
      <c r="E528" s="35"/>
      <c r="F528" s="45"/>
      <c r="G528" s="57"/>
      <c r="H528" s="35"/>
      <c r="I528" s="35"/>
      <c r="J528" s="35"/>
      <c r="K528" s="35"/>
      <c r="L528" s="35"/>
      <c r="M528" s="57"/>
      <c r="N528" s="35"/>
      <c r="O528" s="46"/>
      <c r="P528" s="46"/>
    </row>
    <row r="529" spans="1:16" s="1" customFormat="1" ht="15.75" outlineLevel="1">
      <c r="A529" s="29"/>
      <c r="B529" s="65"/>
      <c r="C529" s="43"/>
      <c r="D529" s="44"/>
      <c r="E529" s="35"/>
      <c r="F529" s="45"/>
      <c r="G529" s="57"/>
      <c r="H529" s="35"/>
      <c r="I529" s="35"/>
      <c r="J529" s="35"/>
      <c r="K529" s="35"/>
      <c r="L529" s="35"/>
      <c r="M529" s="57"/>
      <c r="N529" s="35"/>
      <c r="O529" s="46"/>
      <c r="P529" s="46"/>
    </row>
    <row r="530" spans="1:16" s="1" customFormat="1" ht="15.75" outlineLevel="2">
      <c r="A530" s="24" t="s">
        <v>75</v>
      </c>
      <c r="B530" s="65" t="s">
        <v>76</v>
      </c>
      <c r="C530" s="48">
        <f>+C525+1</f>
        <v>448</v>
      </c>
      <c r="D530" s="49" t="s">
        <v>77</v>
      </c>
      <c r="E530" s="50">
        <v>367.5</v>
      </c>
      <c r="F530" s="51">
        <v>10</v>
      </c>
      <c r="G530" s="53">
        <f>+E530/F530</f>
        <v>36.75</v>
      </c>
      <c r="H530" s="50">
        <v>1948.746</v>
      </c>
      <c r="I530" s="50">
        <v>6727.891</v>
      </c>
      <c r="J530" s="50">
        <v>2436.168</v>
      </c>
      <c r="K530" s="50">
        <v>113.094</v>
      </c>
      <c r="L530" s="50">
        <v>1052.351</v>
      </c>
      <c r="M530" s="53">
        <f>+N530-L530</f>
        <v>-222.47100000000012</v>
      </c>
      <c r="N530" s="50">
        <v>829.88</v>
      </c>
      <c r="O530" s="52">
        <v>30</v>
      </c>
      <c r="P530" s="52">
        <v>0</v>
      </c>
    </row>
    <row r="531" spans="1:16" s="1" customFormat="1" ht="16.5" outlineLevel="2" thickBot="1">
      <c r="A531" s="24" t="s">
        <v>75</v>
      </c>
      <c r="B531" s="65" t="s">
        <v>80</v>
      </c>
      <c r="C531" s="31">
        <f t="shared" si="63"/>
        <v>449</v>
      </c>
      <c r="D531" s="32" t="s">
        <v>81</v>
      </c>
      <c r="E531" s="33">
        <v>821.34</v>
      </c>
      <c r="F531" s="34">
        <v>10</v>
      </c>
      <c r="G531" s="37">
        <f>+E531/F531</f>
        <v>82.134</v>
      </c>
      <c r="H531" s="33">
        <v>6507.114</v>
      </c>
      <c r="I531" s="33">
        <v>10733.975</v>
      </c>
      <c r="J531" s="33">
        <v>6463.017</v>
      </c>
      <c r="K531" s="33">
        <v>0.529</v>
      </c>
      <c r="L531" s="33">
        <v>3549.366</v>
      </c>
      <c r="M531" s="53">
        <f>+N531-L531</f>
        <v>-1121</v>
      </c>
      <c r="N531" s="33">
        <v>2428.366</v>
      </c>
      <c r="O531" s="36">
        <v>175</v>
      </c>
      <c r="P531" s="36">
        <v>60</v>
      </c>
    </row>
    <row r="532" spans="1:16" s="1" customFormat="1" ht="16.5" outlineLevel="1" thickBot="1">
      <c r="A532" s="29" t="s">
        <v>939</v>
      </c>
      <c r="B532" s="65"/>
      <c r="C532" s="38">
        <f>COUNT(C530:C531)</f>
        <v>2</v>
      </c>
      <c r="D532" s="39"/>
      <c r="E532" s="39">
        <f>SUBTOTAL(9,E530:E531)</f>
        <v>1188.8400000000001</v>
      </c>
      <c r="F532" s="40"/>
      <c r="G532" s="41">
        <f aca="true" t="shared" si="74" ref="G532:N532">SUBTOTAL(9,G530:G531)</f>
        <v>118.884</v>
      </c>
      <c r="H532" s="39">
        <f t="shared" si="74"/>
        <v>8455.86</v>
      </c>
      <c r="I532" s="39">
        <f t="shared" si="74"/>
        <v>17461.866</v>
      </c>
      <c r="J532" s="39">
        <f t="shared" si="74"/>
        <v>8899.185</v>
      </c>
      <c r="K532" s="39">
        <f t="shared" si="74"/>
        <v>113.62299999999999</v>
      </c>
      <c r="L532" s="39">
        <f t="shared" si="74"/>
        <v>4601.717000000001</v>
      </c>
      <c r="M532" s="41">
        <f t="shared" si="74"/>
        <v>-1343.471</v>
      </c>
      <c r="N532" s="39">
        <f t="shared" si="74"/>
        <v>3258.246</v>
      </c>
      <c r="O532" s="42"/>
      <c r="P532" s="42"/>
    </row>
    <row r="533" spans="1:16" s="1" customFormat="1" ht="15.75" outlineLevel="1">
      <c r="A533" s="29"/>
      <c r="B533" s="65"/>
      <c r="C533" s="43"/>
      <c r="D533" s="44"/>
      <c r="E533" s="35"/>
      <c r="F533" s="45"/>
      <c r="G533" s="57"/>
      <c r="H533" s="35"/>
      <c r="I533" s="35"/>
      <c r="J533" s="35"/>
      <c r="K533" s="35"/>
      <c r="L533" s="35"/>
      <c r="M533" s="57"/>
      <c r="N533" s="35"/>
      <c r="O533" s="46"/>
      <c r="P533" s="46"/>
    </row>
    <row r="534" spans="1:16" s="1" customFormat="1" ht="18.75" outlineLevel="1">
      <c r="A534" s="29"/>
      <c r="B534" s="65"/>
      <c r="C534" s="43"/>
      <c r="D534" s="47" t="s">
        <v>971</v>
      </c>
      <c r="E534" s="35"/>
      <c r="F534" s="45"/>
      <c r="G534" s="57"/>
      <c r="H534" s="35"/>
      <c r="I534" s="35"/>
      <c r="J534" s="35"/>
      <c r="K534" s="35"/>
      <c r="L534" s="35"/>
      <c r="M534" s="57"/>
      <c r="N534" s="35"/>
      <c r="O534" s="46"/>
      <c r="P534" s="46"/>
    </row>
    <row r="535" spans="1:16" s="1" customFormat="1" ht="15.75" outlineLevel="1">
      <c r="A535" s="29"/>
      <c r="B535" s="65"/>
      <c r="C535" s="43"/>
      <c r="D535" s="44"/>
      <c r="E535" s="35"/>
      <c r="F535" s="45"/>
      <c r="G535" s="57"/>
      <c r="H535" s="35"/>
      <c r="I535" s="35"/>
      <c r="J535" s="35"/>
      <c r="K535" s="35"/>
      <c r="L535" s="35"/>
      <c r="M535" s="57"/>
      <c r="N535" s="35"/>
      <c r="O535" s="46"/>
      <c r="P535" s="46"/>
    </row>
    <row r="536" spans="1:16" s="1" customFormat="1" ht="15.75" outlineLevel="2">
      <c r="A536" s="24" t="s">
        <v>18</v>
      </c>
      <c r="B536" s="65" t="s">
        <v>525</v>
      </c>
      <c r="C536" s="48">
        <f>+C531+1</f>
        <v>450</v>
      </c>
      <c r="D536" s="49" t="s">
        <v>526</v>
      </c>
      <c r="E536" s="50">
        <v>65.826</v>
      </c>
      <c r="F536" s="51">
        <v>10</v>
      </c>
      <c r="G536" s="53">
        <f aca="true" t="shared" si="75" ref="G536:G545">+E536/F536</f>
        <v>6.582599999999999</v>
      </c>
      <c r="H536" s="50">
        <v>50.914</v>
      </c>
      <c r="I536" s="50">
        <v>99.629</v>
      </c>
      <c r="J536" s="50">
        <v>66.847</v>
      </c>
      <c r="K536" s="50">
        <v>0.678</v>
      </c>
      <c r="L536" s="50">
        <v>-0.831</v>
      </c>
      <c r="M536" s="53">
        <f>+N536-L536</f>
        <v>1.023</v>
      </c>
      <c r="N536" s="50">
        <v>0.192</v>
      </c>
      <c r="O536" s="52">
        <v>0</v>
      </c>
      <c r="P536" s="52">
        <v>0</v>
      </c>
    </row>
    <row r="537" spans="1:16" s="1" customFormat="1" ht="15.75" outlineLevel="2">
      <c r="A537" s="24" t="s">
        <v>18</v>
      </c>
      <c r="B537" s="65" t="s">
        <v>527</v>
      </c>
      <c r="C537" s="68">
        <f t="shared" si="63"/>
        <v>451</v>
      </c>
      <c r="D537" s="29" t="s">
        <v>528</v>
      </c>
      <c r="E537" s="25">
        <v>55.253</v>
      </c>
      <c r="F537" s="26">
        <v>10</v>
      </c>
      <c r="G537" s="56">
        <f t="shared" si="75"/>
        <v>5.5253</v>
      </c>
      <c r="H537" s="25">
        <v>220.114</v>
      </c>
      <c r="I537" s="25">
        <v>303.685</v>
      </c>
      <c r="J537" s="25">
        <v>394.785</v>
      </c>
      <c r="K537" s="25">
        <v>0.719</v>
      </c>
      <c r="L537" s="25">
        <v>90.828</v>
      </c>
      <c r="M537" s="53">
        <f aca="true" t="shared" si="76" ref="M537:M545">+N537-L537</f>
        <v>-27.668000000000006</v>
      </c>
      <c r="N537" s="25">
        <v>63.16</v>
      </c>
      <c r="O537" s="27">
        <v>60</v>
      </c>
      <c r="P537" s="27">
        <v>0</v>
      </c>
    </row>
    <row r="538" spans="1:16" s="1" customFormat="1" ht="15.75" outlineLevel="2">
      <c r="A538" s="24" t="s">
        <v>18</v>
      </c>
      <c r="B538" s="65" t="s">
        <v>19</v>
      </c>
      <c r="C538" s="68">
        <f t="shared" si="63"/>
        <v>452</v>
      </c>
      <c r="D538" s="29" t="s">
        <v>20</v>
      </c>
      <c r="E538" s="25">
        <v>200.849</v>
      </c>
      <c r="F538" s="26">
        <v>10</v>
      </c>
      <c r="G538" s="56">
        <f t="shared" si="75"/>
        <v>20.084899999999998</v>
      </c>
      <c r="H538" s="25">
        <v>1162.079</v>
      </c>
      <c r="I538" s="25">
        <v>1460.886</v>
      </c>
      <c r="J538" s="25">
        <v>1738.948</v>
      </c>
      <c r="K538" s="25">
        <v>16.828</v>
      </c>
      <c r="L538" s="25">
        <v>381.375</v>
      </c>
      <c r="M538" s="53">
        <f t="shared" si="76"/>
        <v>-97.219</v>
      </c>
      <c r="N538" s="25">
        <v>284.156</v>
      </c>
      <c r="O538" s="27">
        <v>50</v>
      </c>
      <c r="P538" s="27">
        <v>10</v>
      </c>
    </row>
    <row r="539" spans="1:16" s="1" customFormat="1" ht="15.75" outlineLevel="2">
      <c r="A539" s="24" t="s">
        <v>18</v>
      </c>
      <c r="B539" s="65" t="s">
        <v>529</v>
      </c>
      <c r="C539" s="68">
        <f t="shared" si="63"/>
        <v>453</v>
      </c>
      <c r="D539" s="29" t="s">
        <v>530</v>
      </c>
      <c r="E539" s="25">
        <v>122.003</v>
      </c>
      <c r="F539" s="26">
        <v>10</v>
      </c>
      <c r="G539" s="56">
        <f t="shared" si="75"/>
        <v>12.2003</v>
      </c>
      <c r="H539" s="25">
        <v>153.941</v>
      </c>
      <c r="I539" s="25">
        <v>552.113</v>
      </c>
      <c r="J539" s="25">
        <v>386.6</v>
      </c>
      <c r="K539" s="25">
        <v>3.11</v>
      </c>
      <c r="L539" s="25">
        <v>66.272</v>
      </c>
      <c r="M539" s="53">
        <f t="shared" si="76"/>
        <v>0.006000000000000227</v>
      </c>
      <c r="N539" s="25">
        <v>66.278</v>
      </c>
      <c r="O539" s="27">
        <v>0</v>
      </c>
      <c r="P539" s="27">
        <v>0</v>
      </c>
    </row>
    <row r="540" spans="1:16" s="1" customFormat="1" ht="15.75" outlineLevel="2">
      <c r="A540" s="24" t="s">
        <v>18</v>
      </c>
      <c r="B540" s="65" t="s">
        <v>38</v>
      </c>
      <c r="C540" s="68">
        <f t="shared" si="63"/>
        <v>454</v>
      </c>
      <c r="D540" s="29" t="s">
        <v>39</v>
      </c>
      <c r="E540" s="25">
        <v>141.745</v>
      </c>
      <c r="F540" s="26">
        <v>10</v>
      </c>
      <c r="G540" s="56">
        <f t="shared" si="75"/>
        <v>14.1745</v>
      </c>
      <c r="H540" s="25">
        <v>550.278</v>
      </c>
      <c r="I540" s="25">
        <v>2808.771</v>
      </c>
      <c r="J540" s="25">
        <v>3231.891</v>
      </c>
      <c r="K540" s="25">
        <v>80.247</v>
      </c>
      <c r="L540" s="25">
        <v>283.327</v>
      </c>
      <c r="M540" s="53">
        <f t="shared" si="76"/>
        <v>-94.00999999999999</v>
      </c>
      <c r="N540" s="25">
        <v>189.317</v>
      </c>
      <c r="O540" s="27">
        <v>70</v>
      </c>
      <c r="P540" s="27">
        <v>15</v>
      </c>
    </row>
    <row r="541" spans="1:16" s="1" customFormat="1" ht="15.75" outlineLevel="2">
      <c r="A541" s="24" t="s">
        <v>18</v>
      </c>
      <c r="B541" s="65"/>
      <c r="C541" s="68">
        <f>+C540+1</f>
        <v>455</v>
      </c>
      <c r="D541" s="29" t="s">
        <v>1181</v>
      </c>
      <c r="E541" s="25">
        <v>120</v>
      </c>
      <c r="F541" s="26">
        <v>10</v>
      </c>
      <c r="G541" s="56">
        <f>+E541/F541</f>
        <v>12</v>
      </c>
      <c r="H541" s="25">
        <v>256.118</v>
      </c>
      <c r="I541" s="25">
        <v>546.306</v>
      </c>
      <c r="J541" s="25">
        <v>703.674</v>
      </c>
      <c r="K541" s="25">
        <v>10.403</v>
      </c>
      <c r="L541" s="25">
        <v>37.565</v>
      </c>
      <c r="M541" s="53">
        <f>+N541-L541</f>
        <v>-14.723999999999997</v>
      </c>
      <c r="N541" s="25">
        <v>22.841</v>
      </c>
      <c r="O541" s="27">
        <v>10</v>
      </c>
      <c r="P541" s="27">
        <v>0</v>
      </c>
    </row>
    <row r="542" spans="1:16" s="1" customFormat="1" ht="15.75" outlineLevel="2">
      <c r="A542" s="24" t="s">
        <v>18</v>
      </c>
      <c r="B542" s="65" t="s">
        <v>745</v>
      </c>
      <c r="C542" s="68">
        <f>+C541+1</f>
        <v>456</v>
      </c>
      <c r="D542" s="29" t="s">
        <v>746</v>
      </c>
      <c r="E542" s="25">
        <v>309.775</v>
      </c>
      <c r="F542" s="26">
        <v>10</v>
      </c>
      <c r="G542" s="56">
        <f t="shared" si="75"/>
        <v>30.9775</v>
      </c>
      <c r="H542" s="25">
        <v>-1332.746</v>
      </c>
      <c r="I542" s="25">
        <v>611.098</v>
      </c>
      <c r="J542" s="25">
        <v>23.035</v>
      </c>
      <c r="K542" s="25">
        <v>92.616</v>
      </c>
      <c r="L542" s="25">
        <v>69.056</v>
      </c>
      <c r="M542" s="53">
        <f t="shared" si="76"/>
        <v>0.38700000000000045</v>
      </c>
      <c r="N542" s="25">
        <v>69.443</v>
      </c>
      <c r="O542" s="27">
        <v>0</v>
      </c>
      <c r="P542" s="27">
        <v>0</v>
      </c>
    </row>
    <row r="543" spans="1:16" s="1" customFormat="1" ht="15.75" outlineLevel="2">
      <c r="A543" s="24" t="s">
        <v>18</v>
      </c>
      <c r="B543" s="65" t="s">
        <v>531</v>
      </c>
      <c r="C543" s="68">
        <f t="shared" si="63"/>
        <v>457</v>
      </c>
      <c r="D543" s="29" t="s">
        <v>532</v>
      </c>
      <c r="E543" s="25">
        <v>56.902</v>
      </c>
      <c r="F543" s="26">
        <v>10</v>
      </c>
      <c r="G543" s="56">
        <f t="shared" si="75"/>
        <v>5.6902</v>
      </c>
      <c r="H543" s="25">
        <v>-1665</v>
      </c>
      <c r="I543" s="25">
        <v>2658.742</v>
      </c>
      <c r="J543" s="25">
        <v>265.165</v>
      </c>
      <c r="K543" s="25">
        <v>47.479</v>
      </c>
      <c r="L543" s="25">
        <v>-6.225</v>
      </c>
      <c r="M543" s="53">
        <f t="shared" si="76"/>
        <v>-1.4330000000000007</v>
      </c>
      <c r="N543" s="25">
        <v>-7.658</v>
      </c>
      <c r="O543" s="27">
        <v>0</v>
      </c>
      <c r="P543" s="27">
        <v>0</v>
      </c>
    </row>
    <row r="544" spans="1:16" s="1" customFormat="1" ht="15.75" outlineLevel="2">
      <c r="A544" s="24" t="s">
        <v>18</v>
      </c>
      <c r="B544" s="65" t="s">
        <v>533</v>
      </c>
      <c r="C544" s="68">
        <f t="shared" si="63"/>
        <v>458</v>
      </c>
      <c r="D544" s="29" t="s">
        <v>534</v>
      </c>
      <c r="E544" s="25">
        <v>71.63</v>
      </c>
      <c r="F544" s="26">
        <v>10</v>
      </c>
      <c r="G544" s="56">
        <f t="shared" si="75"/>
        <v>7.162999999999999</v>
      </c>
      <c r="H544" s="25">
        <v>37.779</v>
      </c>
      <c r="I544" s="25">
        <v>99.31</v>
      </c>
      <c r="J544" s="25">
        <v>127.335</v>
      </c>
      <c r="K544" s="25">
        <v>7.235</v>
      </c>
      <c r="L544" s="25">
        <v>14.132</v>
      </c>
      <c r="M544" s="53">
        <f t="shared" si="76"/>
        <v>-0.815999999999999</v>
      </c>
      <c r="N544" s="25">
        <v>13.316</v>
      </c>
      <c r="O544" s="27">
        <v>0</v>
      </c>
      <c r="P544" s="27">
        <v>0</v>
      </c>
    </row>
    <row r="545" spans="1:16" s="1" customFormat="1" ht="16.5" outlineLevel="2" thickBot="1">
      <c r="A545" s="24" t="s">
        <v>18</v>
      </c>
      <c r="B545" s="65" t="s">
        <v>535</v>
      </c>
      <c r="C545" s="31">
        <f t="shared" si="63"/>
        <v>459</v>
      </c>
      <c r="D545" s="32" t="s">
        <v>536</v>
      </c>
      <c r="E545" s="33">
        <v>45</v>
      </c>
      <c r="F545" s="34">
        <v>10</v>
      </c>
      <c r="G545" s="37">
        <f t="shared" si="75"/>
        <v>4.5</v>
      </c>
      <c r="H545" s="33">
        <v>-37.561</v>
      </c>
      <c r="I545" s="33">
        <v>66.712</v>
      </c>
      <c r="J545" s="33">
        <v>50.826</v>
      </c>
      <c r="K545" s="33">
        <v>5.941</v>
      </c>
      <c r="L545" s="33">
        <v>-5.143</v>
      </c>
      <c r="M545" s="53">
        <f t="shared" si="76"/>
        <v>-0.7460000000000004</v>
      </c>
      <c r="N545" s="33">
        <v>-5.889</v>
      </c>
      <c r="O545" s="36">
        <v>0</v>
      </c>
      <c r="P545" s="36">
        <v>0</v>
      </c>
    </row>
    <row r="546" spans="1:16" s="1" customFormat="1" ht="16.5" outlineLevel="1" thickBot="1">
      <c r="A546" s="29" t="s">
        <v>940</v>
      </c>
      <c r="B546" s="65"/>
      <c r="C546" s="38">
        <f>COUNT(C536:C545)</f>
        <v>10</v>
      </c>
      <c r="D546" s="39"/>
      <c r="E546" s="39">
        <f>SUBTOTAL(9,E536:E545)</f>
        <v>1188.9829999999997</v>
      </c>
      <c r="F546" s="40"/>
      <c r="G546" s="41">
        <f aca="true" t="shared" si="77" ref="G546:N546">SUBTOTAL(9,G536:G545)</f>
        <v>118.89829999999999</v>
      </c>
      <c r="H546" s="39">
        <f t="shared" si="77"/>
        <v>-604.0840000000002</v>
      </c>
      <c r="I546" s="39">
        <f t="shared" si="77"/>
        <v>9207.252</v>
      </c>
      <c r="J546" s="39">
        <f t="shared" si="77"/>
        <v>6989.106</v>
      </c>
      <c r="K546" s="39">
        <f t="shared" si="77"/>
        <v>265.256</v>
      </c>
      <c r="L546" s="39">
        <f t="shared" si="77"/>
        <v>930.356</v>
      </c>
      <c r="M546" s="41">
        <f t="shared" si="77"/>
        <v>-235.2</v>
      </c>
      <c r="N546" s="39">
        <f t="shared" si="77"/>
        <v>695.1560000000001</v>
      </c>
      <c r="O546" s="42"/>
      <c r="P546" s="42"/>
    </row>
    <row r="547" spans="1:16" s="1" customFormat="1" ht="15.75" outlineLevel="1">
      <c r="A547" s="29"/>
      <c r="B547" s="65"/>
      <c r="C547" s="43"/>
      <c r="D547" s="44"/>
      <c r="E547" s="35"/>
      <c r="F547" s="45"/>
      <c r="G547" s="57"/>
      <c r="H547" s="35"/>
      <c r="I547" s="35"/>
      <c r="J547" s="35"/>
      <c r="K547" s="35"/>
      <c r="L547" s="35"/>
      <c r="M547" s="57"/>
      <c r="N547" s="35"/>
      <c r="O547" s="46"/>
      <c r="P547" s="46"/>
    </row>
    <row r="548" spans="1:16" s="1" customFormat="1" ht="18.75" outlineLevel="1">
      <c r="A548" s="29"/>
      <c r="B548" s="65"/>
      <c r="C548" s="43"/>
      <c r="D548" s="47" t="s">
        <v>972</v>
      </c>
      <c r="E548" s="35"/>
      <c r="F548" s="45"/>
      <c r="G548" s="57"/>
      <c r="H548" s="35"/>
      <c r="I548" s="35"/>
      <c r="J548" s="35"/>
      <c r="K548" s="35"/>
      <c r="L548" s="35"/>
      <c r="M548" s="57"/>
      <c r="N548" s="35"/>
      <c r="O548" s="46"/>
      <c r="P548" s="46"/>
    </row>
    <row r="549" spans="1:16" s="1" customFormat="1" ht="15.75" outlineLevel="1">
      <c r="A549" s="29"/>
      <c r="B549" s="65"/>
      <c r="C549" s="43"/>
      <c r="D549" s="44"/>
      <c r="E549" s="35"/>
      <c r="F549" s="45"/>
      <c r="G549" s="57"/>
      <c r="H549" s="35"/>
      <c r="I549" s="35"/>
      <c r="J549" s="35"/>
      <c r="K549" s="35"/>
      <c r="L549" s="35"/>
      <c r="M549" s="57"/>
      <c r="N549" s="35"/>
      <c r="O549" s="46"/>
      <c r="P549" s="46"/>
    </row>
    <row r="550" spans="1:16" s="1" customFormat="1" ht="15.75" outlineLevel="2">
      <c r="A550" s="24" t="s">
        <v>21</v>
      </c>
      <c r="B550" s="65"/>
      <c r="C550" s="48">
        <f>+C545+1</f>
        <v>460</v>
      </c>
      <c r="D550" s="49" t="s">
        <v>1168</v>
      </c>
      <c r="E550" s="50">
        <v>195.165</v>
      </c>
      <c r="F550" s="51">
        <v>5</v>
      </c>
      <c r="G550" s="53">
        <f aca="true" t="shared" si="78" ref="G550:G561">+E550/F550</f>
        <v>39.033</v>
      </c>
      <c r="H550" s="50">
        <v>1846.468</v>
      </c>
      <c r="I550" s="50">
        <v>3042.758</v>
      </c>
      <c r="J550" s="50">
        <v>5460.218</v>
      </c>
      <c r="K550" s="50">
        <v>5.942</v>
      </c>
      <c r="L550" s="50">
        <v>1395.688</v>
      </c>
      <c r="M550" s="53">
        <f>+N550-L550</f>
        <v>-486.5860000000001</v>
      </c>
      <c r="N550" s="50">
        <v>909.102</v>
      </c>
      <c r="O550" s="52">
        <v>300</v>
      </c>
      <c r="P550" s="52">
        <v>0</v>
      </c>
    </row>
    <row r="551" spans="1:16" s="1" customFormat="1" ht="15.75" outlineLevel="2">
      <c r="A551" s="24" t="s">
        <v>21</v>
      </c>
      <c r="B551" s="65" t="s">
        <v>544</v>
      </c>
      <c r="C551" s="48">
        <f>+C550+1</f>
        <v>461</v>
      </c>
      <c r="D551" s="49" t="s">
        <v>545</v>
      </c>
      <c r="E551" s="50">
        <v>204.368</v>
      </c>
      <c r="F551" s="51">
        <v>10</v>
      </c>
      <c r="G551" s="53">
        <f>+E551/F551</f>
        <v>20.436799999999998</v>
      </c>
      <c r="H551" s="50">
        <v>1076.612</v>
      </c>
      <c r="I551" s="50">
        <v>2657.124</v>
      </c>
      <c r="J551" s="50">
        <v>6977.439</v>
      </c>
      <c r="K551" s="50">
        <v>26.43</v>
      </c>
      <c r="L551" s="50">
        <v>650.927</v>
      </c>
      <c r="M551" s="53">
        <f>+N551-L551</f>
        <v>-223.524</v>
      </c>
      <c r="N551" s="50">
        <v>427.403</v>
      </c>
      <c r="O551" s="52">
        <v>70</v>
      </c>
      <c r="P551" s="52">
        <v>0</v>
      </c>
    </row>
    <row r="552" spans="1:16" s="1" customFormat="1" ht="15.75" outlineLevel="2">
      <c r="A552" s="24" t="s">
        <v>21</v>
      </c>
      <c r="B552" s="65" t="s">
        <v>548</v>
      </c>
      <c r="C552" s="48">
        <f>+C551+1</f>
        <v>462</v>
      </c>
      <c r="D552" s="29" t="s">
        <v>549</v>
      </c>
      <c r="E552" s="25">
        <v>734.031</v>
      </c>
      <c r="F552" s="26">
        <v>10</v>
      </c>
      <c r="G552" s="56">
        <f t="shared" si="78"/>
        <v>73.4031</v>
      </c>
      <c r="H552" s="25">
        <v>844.686</v>
      </c>
      <c r="I552" s="25">
        <v>3477.741</v>
      </c>
      <c r="J552" s="25">
        <v>4695.993</v>
      </c>
      <c r="K552" s="25">
        <v>200.374</v>
      </c>
      <c r="L552" s="25">
        <v>209.063</v>
      </c>
      <c r="M552" s="53">
        <f aca="true" t="shared" si="79" ref="M552:M561">+N552-L552</f>
        <v>-69.35399999999998</v>
      </c>
      <c r="N552" s="25">
        <v>139.709</v>
      </c>
      <c r="O552" s="27">
        <v>10</v>
      </c>
      <c r="P552" s="27">
        <v>0</v>
      </c>
    </row>
    <row r="553" spans="1:16" s="1" customFormat="1" ht="15.75" outlineLevel="2">
      <c r="A553" s="24" t="s">
        <v>21</v>
      </c>
      <c r="B553" s="65" t="s">
        <v>751</v>
      </c>
      <c r="C553" s="68">
        <f t="shared" si="63"/>
        <v>463</v>
      </c>
      <c r="D553" s="29" t="s">
        <v>752</v>
      </c>
      <c r="E553" s="25">
        <v>65.553</v>
      </c>
      <c r="F553" s="26">
        <v>10</v>
      </c>
      <c r="G553" s="56">
        <f t="shared" si="78"/>
        <v>6.5553</v>
      </c>
      <c r="H553" s="25">
        <v>-882.364</v>
      </c>
      <c r="I553" s="25">
        <v>824.9</v>
      </c>
      <c r="J553" s="25">
        <v>255.874</v>
      </c>
      <c r="K553" s="25">
        <v>10.652</v>
      </c>
      <c r="L553" s="25">
        <v>35.132</v>
      </c>
      <c r="M553" s="53">
        <f t="shared" si="79"/>
        <v>1.0180000000000007</v>
      </c>
      <c r="N553" s="25">
        <v>36.15</v>
      </c>
      <c r="O553" s="27">
        <v>0</v>
      </c>
      <c r="P553" s="27">
        <v>0</v>
      </c>
    </row>
    <row r="554" spans="1:16" s="1" customFormat="1" ht="15.75" outlineLevel="2">
      <c r="A554" s="24" t="s">
        <v>21</v>
      </c>
      <c r="B554" s="65" t="s">
        <v>555</v>
      </c>
      <c r="C554" s="68">
        <f t="shared" si="63"/>
        <v>464</v>
      </c>
      <c r="D554" s="29" t="s">
        <v>556</v>
      </c>
      <c r="E554" s="25">
        <v>150</v>
      </c>
      <c r="F554" s="26">
        <v>10</v>
      </c>
      <c r="G554" s="56">
        <f t="shared" si="78"/>
        <v>15</v>
      </c>
      <c r="H554" s="25">
        <v>-432.985</v>
      </c>
      <c r="I554" s="25">
        <v>547.125</v>
      </c>
      <c r="J554" s="25">
        <v>101.437</v>
      </c>
      <c r="K554" s="25">
        <v>116.577</v>
      </c>
      <c r="L554" s="25">
        <v>294.933</v>
      </c>
      <c r="M554" s="53">
        <f t="shared" si="79"/>
        <v>3.180000000000007</v>
      </c>
      <c r="N554" s="25">
        <v>298.113</v>
      </c>
      <c r="O554" s="27">
        <v>0</v>
      </c>
      <c r="P554" s="27">
        <v>0</v>
      </c>
    </row>
    <row r="555" spans="1:16" s="1" customFormat="1" ht="15.75" outlineLevel="2">
      <c r="A555" s="24" t="s">
        <v>21</v>
      </c>
      <c r="B555" s="65" t="s">
        <v>553</v>
      </c>
      <c r="C555" s="68">
        <f aca="true" t="shared" si="80" ref="C555:C561">+C554+1</f>
        <v>465</v>
      </c>
      <c r="D555" s="29" t="s">
        <v>554</v>
      </c>
      <c r="E555" s="25">
        <v>124.286</v>
      </c>
      <c r="F555" s="26">
        <v>10</v>
      </c>
      <c r="G555" s="56">
        <f t="shared" si="78"/>
        <v>12.4286</v>
      </c>
      <c r="H555" s="25">
        <v>235.011</v>
      </c>
      <c r="I555" s="25">
        <v>525.081</v>
      </c>
      <c r="J555" s="25">
        <v>1322.998</v>
      </c>
      <c r="K555" s="25">
        <v>10.968</v>
      </c>
      <c r="L555" s="25">
        <v>128.1</v>
      </c>
      <c r="M555" s="53">
        <f t="shared" si="79"/>
        <v>-11.958999999999989</v>
      </c>
      <c r="N555" s="25">
        <v>116.141</v>
      </c>
      <c r="O555" s="27">
        <v>0</v>
      </c>
      <c r="P555" s="27">
        <v>25</v>
      </c>
    </row>
    <row r="556" spans="1:16" s="1" customFormat="1" ht="15.75" outlineLevel="2">
      <c r="A556" s="24" t="s">
        <v>21</v>
      </c>
      <c r="B556" s="65"/>
      <c r="C556" s="68">
        <f t="shared" si="80"/>
        <v>466</v>
      </c>
      <c r="D556" s="29" t="s">
        <v>1197</v>
      </c>
      <c r="E556" s="25">
        <v>124.006</v>
      </c>
      <c r="F556" s="26">
        <v>10</v>
      </c>
      <c r="G556" s="56">
        <f>+E556/F556</f>
        <v>12.4006</v>
      </c>
      <c r="H556" s="25">
        <v>667.322</v>
      </c>
      <c r="I556" s="25">
        <v>3007.515</v>
      </c>
      <c r="J556" s="25">
        <v>4261.272</v>
      </c>
      <c r="K556" s="25">
        <v>6.81</v>
      </c>
      <c r="L556" s="25">
        <v>546.177</v>
      </c>
      <c r="M556" s="53">
        <f>+N556-L556</f>
        <v>-194.04600000000005</v>
      </c>
      <c r="N556" s="25">
        <v>352.131</v>
      </c>
      <c r="O556" s="27">
        <v>85</v>
      </c>
      <c r="P556" s="27">
        <v>0</v>
      </c>
    </row>
    <row r="557" spans="1:16" s="1" customFormat="1" ht="15.75" outlineLevel="2">
      <c r="A557" s="24" t="s">
        <v>21</v>
      </c>
      <c r="B557" s="65" t="s">
        <v>22</v>
      </c>
      <c r="C557" s="68">
        <f t="shared" si="80"/>
        <v>467</v>
      </c>
      <c r="D557" s="29" t="s">
        <v>23</v>
      </c>
      <c r="E557" s="25">
        <v>420</v>
      </c>
      <c r="F557" s="26">
        <v>10</v>
      </c>
      <c r="G557" s="56">
        <f t="shared" si="78"/>
        <v>42</v>
      </c>
      <c r="H557" s="25">
        <v>1702.052</v>
      </c>
      <c r="I557" s="25">
        <v>2985.212</v>
      </c>
      <c r="J557" s="25">
        <v>4901.066</v>
      </c>
      <c r="K557" s="25">
        <v>0.505</v>
      </c>
      <c r="L557" s="25">
        <v>475.832</v>
      </c>
      <c r="M557" s="53">
        <f t="shared" si="79"/>
        <v>-129.697</v>
      </c>
      <c r="N557" s="25">
        <v>346.135</v>
      </c>
      <c r="O557" s="27">
        <v>35</v>
      </c>
      <c r="P557" s="27">
        <v>0</v>
      </c>
    </row>
    <row r="558" spans="1:16" s="1" customFormat="1" ht="15.75" outlineLevel="2">
      <c r="A558" s="24" t="s">
        <v>21</v>
      </c>
      <c r="B558" s="65" t="s">
        <v>58</v>
      </c>
      <c r="C558" s="68">
        <f t="shared" si="80"/>
        <v>468</v>
      </c>
      <c r="D558" s="29" t="s">
        <v>59</v>
      </c>
      <c r="E558" s="25">
        <v>786</v>
      </c>
      <c r="F558" s="26">
        <v>10</v>
      </c>
      <c r="G558" s="56">
        <f t="shared" si="78"/>
        <v>78.6</v>
      </c>
      <c r="H558" s="25">
        <v>2544.887</v>
      </c>
      <c r="I558" s="25">
        <v>11069.28</v>
      </c>
      <c r="J558" s="25">
        <v>15634.98</v>
      </c>
      <c r="K558" s="25">
        <v>90.557</v>
      </c>
      <c r="L558" s="25">
        <v>1932.846</v>
      </c>
      <c r="M558" s="53">
        <f t="shared" si="79"/>
        <v>-675.232</v>
      </c>
      <c r="N558" s="25">
        <v>1257.614</v>
      </c>
      <c r="O558" s="27">
        <v>70</v>
      </c>
      <c r="P558" s="27">
        <v>0</v>
      </c>
    </row>
    <row r="559" spans="1:16" s="1" customFormat="1" ht="15.75" outlineLevel="2">
      <c r="A559" s="24" t="s">
        <v>21</v>
      </c>
      <c r="B559" s="65" t="s">
        <v>557</v>
      </c>
      <c r="C559" s="31">
        <f t="shared" si="80"/>
        <v>469</v>
      </c>
      <c r="D559" s="32" t="s">
        <v>558</v>
      </c>
      <c r="E559" s="33">
        <v>80.094</v>
      </c>
      <c r="F559" s="34">
        <v>10</v>
      </c>
      <c r="G559" s="37">
        <f>+E559/F559</f>
        <v>8.0094</v>
      </c>
      <c r="H559" s="33">
        <v>1211.307</v>
      </c>
      <c r="I559" s="33">
        <v>2617.274</v>
      </c>
      <c r="J559" s="33">
        <v>5260.788</v>
      </c>
      <c r="K559" s="33">
        <v>34.149</v>
      </c>
      <c r="L559" s="33">
        <v>410.086</v>
      </c>
      <c r="M559" s="53">
        <f>+N559-L559</f>
        <v>-144.478</v>
      </c>
      <c r="N559" s="33">
        <v>265.608</v>
      </c>
      <c r="O559" s="36">
        <v>160</v>
      </c>
      <c r="P559" s="36">
        <v>0</v>
      </c>
    </row>
    <row r="560" spans="1:16" s="1" customFormat="1" ht="15.75" outlineLevel="2">
      <c r="A560" s="24" t="s">
        <v>21</v>
      </c>
      <c r="B560" s="65"/>
      <c r="C560" s="31">
        <f t="shared" si="80"/>
        <v>470</v>
      </c>
      <c r="D560" s="32" t="s">
        <v>1198</v>
      </c>
      <c r="E560" s="33">
        <v>491.312</v>
      </c>
      <c r="F560" s="34">
        <v>10</v>
      </c>
      <c r="G560" s="37">
        <f>+E560/F560</f>
        <v>49.1312</v>
      </c>
      <c r="H560" s="33">
        <v>4070.781</v>
      </c>
      <c r="I560" s="33">
        <v>9674.55</v>
      </c>
      <c r="J560" s="33">
        <v>18484.22</v>
      </c>
      <c r="K560" s="33">
        <v>37.333</v>
      </c>
      <c r="L560" s="33">
        <v>2381.603</v>
      </c>
      <c r="M560" s="53">
        <f>+N560-L560</f>
        <v>-811.412</v>
      </c>
      <c r="N560" s="33">
        <v>1570.191</v>
      </c>
      <c r="O560" s="36">
        <v>30</v>
      </c>
      <c r="P560" s="36">
        <v>0</v>
      </c>
    </row>
    <row r="561" spans="1:16" s="1" customFormat="1" ht="16.5" outlineLevel="2" thickBot="1">
      <c r="A561" s="24" t="s">
        <v>21</v>
      </c>
      <c r="B561" s="65"/>
      <c r="C561" s="31">
        <f t="shared" si="80"/>
        <v>471</v>
      </c>
      <c r="D561" s="32" t="s">
        <v>1169</v>
      </c>
      <c r="E561" s="33">
        <v>438.989</v>
      </c>
      <c r="F561" s="34">
        <v>10</v>
      </c>
      <c r="G561" s="37">
        <f t="shared" si="78"/>
        <v>43.8989</v>
      </c>
      <c r="H561" s="33">
        <v>384.113</v>
      </c>
      <c r="I561" s="33">
        <v>885.446</v>
      </c>
      <c r="J561" s="33">
        <v>1143.891</v>
      </c>
      <c r="K561" s="33">
        <v>6.63</v>
      </c>
      <c r="L561" s="33">
        <v>189.604</v>
      </c>
      <c r="M561" s="53">
        <f t="shared" si="79"/>
        <v>-59.096000000000004</v>
      </c>
      <c r="N561" s="33">
        <v>130.508</v>
      </c>
      <c r="O561" s="36">
        <v>0</v>
      </c>
      <c r="P561" s="36">
        <v>0</v>
      </c>
    </row>
    <row r="562" spans="1:16" s="1" customFormat="1" ht="16.5" outlineLevel="1" thickBot="1">
      <c r="A562" s="29" t="s">
        <v>941</v>
      </c>
      <c r="B562" s="65"/>
      <c r="C562" s="38">
        <f>COUNT(C550:C561)</f>
        <v>12</v>
      </c>
      <c r="D562" s="39"/>
      <c r="E562" s="39">
        <f>SUBTOTAL(9,E550:E561)</f>
        <v>3813.8039999999996</v>
      </c>
      <c r="F562" s="40"/>
      <c r="G562" s="41">
        <f aca="true" t="shared" si="81" ref="G562:N562">SUBTOTAL(9,G550:G561)</f>
        <v>400.89689999999996</v>
      </c>
      <c r="H562" s="39">
        <f t="shared" si="81"/>
        <v>13267.890000000001</v>
      </c>
      <c r="I562" s="39">
        <f t="shared" si="81"/>
        <v>41314.006</v>
      </c>
      <c r="J562" s="39">
        <f t="shared" si="81"/>
        <v>68500.176</v>
      </c>
      <c r="K562" s="39">
        <f t="shared" si="81"/>
        <v>546.927</v>
      </c>
      <c r="L562" s="39">
        <f t="shared" si="81"/>
        <v>8649.991</v>
      </c>
      <c r="M562" s="41">
        <f t="shared" si="81"/>
        <v>-2801.186</v>
      </c>
      <c r="N562" s="39">
        <f t="shared" si="81"/>
        <v>5848.804999999999</v>
      </c>
      <c r="O562" s="42"/>
      <c r="P562" s="42"/>
    </row>
    <row r="563" spans="1:16" s="1" customFormat="1" ht="15.75" outlineLevel="1">
      <c r="A563" s="29"/>
      <c r="B563" s="65"/>
      <c r="C563" s="43"/>
      <c r="D563" s="44"/>
      <c r="E563" s="35"/>
      <c r="F563" s="45"/>
      <c r="G563" s="57"/>
      <c r="H563" s="35"/>
      <c r="I563" s="35"/>
      <c r="J563" s="35"/>
      <c r="K563" s="35"/>
      <c r="L563" s="35"/>
      <c r="M563" s="57"/>
      <c r="N563" s="35"/>
      <c r="O563" s="46"/>
      <c r="P563" s="46"/>
    </row>
    <row r="564" spans="1:16" s="1" customFormat="1" ht="18.75" outlineLevel="1">
      <c r="A564" s="29"/>
      <c r="B564" s="65"/>
      <c r="C564" s="43"/>
      <c r="D564" s="47" t="s">
        <v>973</v>
      </c>
      <c r="E564" s="35"/>
      <c r="F564" s="45"/>
      <c r="G564" s="57"/>
      <c r="H564" s="35"/>
      <c r="I564" s="35"/>
      <c r="J564" s="35"/>
      <c r="K564" s="35"/>
      <c r="L564" s="35"/>
      <c r="M564" s="57"/>
      <c r="N564" s="35"/>
      <c r="O564" s="46"/>
      <c r="P564" s="46"/>
    </row>
    <row r="565" spans="1:16" s="1" customFormat="1" ht="15.75" outlineLevel="1">
      <c r="A565" s="29"/>
      <c r="B565" s="65"/>
      <c r="C565" s="43"/>
      <c r="D565" s="44"/>
      <c r="E565" s="35"/>
      <c r="F565" s="45"/>
      <c r="G565" s="57"/>
      <c r="H565" s="35"/>
      <c r="I565" s="35"/>
      <c r="J565" s="35"/>
      <c r="K565" s="35"/>
      <c r="L565" s="35"/>
      <c r="M565" s="57"/>
      <c r="N565" s="35"/>
      <c r="O565" s="46"/>
      <c r="P565" s="46"/>
    </row>
    <row r="566" spans="1:16" s="1" customFormat="1" ht="15.75" outlineLevel="2">
      <c r="A566" s="24" t="s">
        <v>537</v>
      </c>
      <c r="B566" s="65" t="s">
        <v>538</v>
      </c>
      <c r="C566" s="48">
        <f>+C561+1</f>
        <v>472</v>
      </c>
      <c r="D566" s="49" t="s">
        <v>539</v>
      </c>
      <c r="E566" s="50">
        <v>120</v>
      </c>
      <c r="F566" s="51">
        <v>5</v>
      </c>
      <c r="G566" s="53">
        <f aca="true" t="shared" si="82" ref="G566:G575">+E566/F566</f>
        <v>24</v>
      </c>
      <c r="H566" s="50">
        <v>190.776</v>
      </c>
      <c r="I566" s="50">
        <v>307.57</v>
      </c>
      <c r="J566" s="50">
        <v>695.625</v>
      </c>
      <c r="K566" s="50">
        <v>5.576</v>
      </c>
      <c r="L566" s="50">
        <v>106.367</v>
      </c>
      <c r="M566" s="53">
        <f>+N566-L566</f>
        <v>-39.488</v>
      </c>
      <c r="N566" s="50">
        <v>66.879</v>
      </c>
      <c r="O566" s="52">
        <v>15</v>
      </c>
      <c r="P566" s="52">
        <v>0</v>
      </c>
    </row>
    <row r="567" spans="1:16" s="1" customFormat="1" ht="15.75" outlineLevel="2">
      <c r="A567" s="24" t="s">
        <v>537</v>
      </c>
      <c r="B567" s="65" t="s">
        <v>540</v>
      </c>
      <c r="C567" s="68">
        <f aca="true" t="shared" si="83" ref="C567:C575">+C566+1</f>
        <v>473</v>
      </c>
      <c r="D567" s="29" t="s">
        <v>541</v>
      </c>
      <c r="E567" s="25">
        <v>49.347</v>
      </c>
      <c r="F567" s="26">
        <v>10</v>
      </c>
      <c r="G567" s="56">
        <f t="shared" si="82"/>
        <v>4.9347</v>
      </c>
      <c r="H567" s="25">
        <v>70.156</v>
      </c>
      <c r="I567" s="25">
        <v>410.687</v>
      </c>
      <c r="J567" s="25">
        <v>379.98</v>
      </c>
      <c r="K567" s="25">
        <v>14.763</v>
      </c>
      <c r="L567" s="25">
        <v>13.929</v>
      </c>
      <c r="M567" s="53">
        <f aca="true" t="shared" si="84" ref="M567:M575">+N567-L567</f>
        <v>-7.486000000000001</v>
      </c>
      <c r="N567" s="25">
        <v>6.443</v>
      </c>
      <c r="O567" s="27">
        <v>5</v>
      </c>
      <c r="P567" s="27">
        <v>0</v>
      </c>
    </row>
    <row r="568" spans="1:16" s="1" customFormat="1" ht="15.75" outlineLevel="2">
      <c r="A568" s="24" t="s">
        <v>537</v>
      </c>
      <c r="B568" s="65" t="s">
        <v>747</v>
      </c>
      <c r="C568" s="68">
        <f t="shared" si="83"/>
        <v>474</v>
      </c>
      <c r="D568" s="29" t="s">
        <v>748</v>
      </c>
      <c r="E568" s="25">
        <v>90</v>
      </c>
      <c r="F568" s="26">
        <v>10</v>
      </c>
      <c r="G568" s="56">
        <f t="shared" si="82"/>
        <v>9</v>
      </c>
      <c r="H568" s="25">
        <v>-27.019</v>
      </c>
      <c r="I568" s="25">
        <v>198.083</v>
      </c>
      <c r="J568" s="25">
        <v>26.952</v>
      </c>
      <c r="K568" s="25">
        <v>12.212</v>
      </c>
      <c r="L568" s="25">
        <v>-37.258</v>
      </c>
      <c r="M568" s="53">
        <f t="shared" si="84"/>
        <v>-0.13799999999999812</v>
      </c>
      <c r="N568" s="25">
        <v>-37.396</v>
      </c>
      <c r="O568" s="27">
        <v>0</v>
      </c>
      <c r="P568" s="27">
        <v>0</v>
      </c>
    </row>
    <row r="569" spans="1:16" s="1" customFormat="1" ht="15.75" outlineLevel="2">
      <c r="A569" s="24" t="s">
        <v>537</v>
      </c>
      <c r="B569" s="65" t="s">
        <v>542</v>
      </c>
      <c r="C569" s="68">
        <f t="shared" si="83"/>
        <v>475</v>
      </c>
      <c r="D569" s="29" t="s">
        <v>543</v>
      </c>
      <c r="E569" s="25">
        <v>28.557</v>
      </c>
      <c r="F569" s="26">
        <v>10</v>
      </c>
      <c r="G569" s="56">
        <f t="shared" si="82"/>
        <v>2.8556999999999997</v>
      </c>
      <c r="H569" s="25">
        <v>129.865</v>
      </c>
      <c r="I569" s="25">
        <v>303.643</v>
      </c>
      <c r="J569" s="25">
        <v>617.143</v>
      </c>
      <c r="K569" s="25">
        <v>8.403</v>
      </c>
      <c r="L569" s="25">
        <v>57.34</v>
      </c>
      <c r="M569" s="53">
        <f t="shared" si="84"/>
        <v>-18.094</v>
      </c>
      <c r="N569" s="25">
        <v>39.246</v>
      </c>
      <c r="O569" s="27">
        <v>60</v>
      </c>
      <c r="P569" s="27">
        <v>15</v>
      </c>
    </row>
    <row r="570" spans="1:16" s="1" customFormat="1" ht="15.75" outlineLevel="2">
      <c r="A570" s="24" t="s">
        <v>537</v>
      </c>
      <c r="B570" s="65" t="s">
        <v>749</v>
      </c>
      <c r="C570" s="68">
        <f t="shared" si="83"/>
        <v>476</v>
      </c>
      <c r="D570" s="29" t="s">
        <v>750</v>
      </c>
      <c r="E570" s="25">
        <v>52.648</v>
      </c>
      <c r="F570" s="26">
        <v>10</v>
      </c>
      <c r="G570" s="56">
        <f t="shared" si="82"/>
        <v>5.2648</v>
      </c>
      <c r="H570" s="25">
        <v>41.848</v>
      </c>
      <c r="I570" s="25">
        <v>131.684</v>
      </c>
      <c r="J570" s="25">
        <v>243.256</v>
      </c>
      <c r="K570" s="25">
        <v>5.69</v>
      </c>
      <c r="L570" s="25">
        <v>5.879</v>
      </c>
      <c r="M570" s="53">
        <f t="shared" si="84"/>
        <v>-1.2439999999999998</v>
      </c>
      <c r="N570" s="25">
        <v>4.635</v>
      </c>
      <c r="O570" s="27">
        <v>0</v>
      </c>
      <c r="P570" s="27">
        <v>0</v>
      </c>
    </row>
    <row r="571" spans="1:16" s="1" customFormat="1" ht="15.75" outlineLevel="2">
      <c r="A571" s="24" t="s">
        <v>537</v>
      </c>
      <c r="B571" s="65" t="s">
        <v>546</v>
      </c>
      <c r="C571" s="68">
        <f t="shared" si="83"/>
        <v>477</v>
      </c>
      <c r="D571" s="29" t="s">
        <v>547</v>
      </c>
      <c r="E571" s="25">
        <v>115.95</v>
      </c>
      <c r="F571" s="26">
        <v>10</v>
      </c>
      <c r="G571" s="56">
        <f t="shared" si="82"/>
        <v>11.595</v>
      </c>
      <c r="H571" s="25">
        <v>266.504</v>
      </c>
      <c r="I571" s="25">
        <v>489.349</v>
      </c>
      <c r="J571" s="25">
        <v>365.04</v>
      </c>
      <c r="K571" s="25">
        <v>4.776</v>
      </c>
      <c r="L571" s="25">
        <v>36.045</v>
      </c>
      <c r="M571" s="53">
        <f t="shared" si="84"/>
        <v>-11</v>
      </c>
      <c r="N571" s="25">
        <v>25.045</v>
      </c>
      <c r="O571" s="27">
        <v>20</v>
      </c>
      <c r="P571" s="27">
        <v>0</v>
      </c>
    </row>
    <row r="572" spans="1:16" s="1" customFormat="1" ht="15.75" outlineLevel="2">
      <c r="A572" s="24" t="s">
        <v>537</v>
      </c>
      <c r="B572" s="65"/>
      <c r="C572" s="68">
        <f t="shared" si="83"/>
        <v>478</v>
      </c>
      <c r="D572" s="29" t="s">
        <v>1158</v>
      </c>
      <c r="E572" s="25">
        <v>58</v>
      </c>
      <c r="F572" s="26">
        <v>10</v>
      </c>
      <c r="G572" s="56">
        <f>+E572/F572</f>
        <v>5.8</v>
      </c>
      <c r="H572" s="25">
        <v>8.798</v>
      </c>
      <c r="I572" s="25">
        <v>234.282</v>
      </c>
      <c r="J572" s="25">
        <v>30.427</v>
      </c>
      <c r="K572" s="25">
        <v>0.326</v>
      </c>
      <c r="L572" s="25">
        <v>1.049</v>
      </c>
      <c r="M572" s="53">
        <f>+N572-L572</f>
        <v>-0.1519999999999999</v>
      </c>
      <c r="N572" s="25">
        <v>0.897</v>
      </c>
      <c r="O572" s="27">
        <v>0</v>
      </c>
      <c r="P572" s="27">
        <v>0</v>
      </c>
    </row>
    <row r="573" spans="1:16" s="1" customFormat="1" ht="15.75" outlineLevel="2">
      <c r="A573" s="24" t="s">
        <v>537</v>
      </c>
      <c r="B573" s="65" t="s">
        <v>550</v>
      </c>
      <c r="C573" s="68">
        <f t="shared" si="83"/>
        <v>479</v>
      </c>
      <c r="D573" s="29" t="s">
        <v>551</v>
      </c>
      <c r="E573" s="25">
        <v>54.057</v>
      </c>
      <c r="F573" s="26">
        <v>10</v>
      </c>
      <c r="G573" s="56">
        <f t="shared" si="82"/>
        <v>5.4057</v>
      </c>
      <c r="H573" s="25">
        <v>268.845</v>
      </c>
      <c r="I573" s="25">
        <v>493.02</v>
      </c>
      <c r="J573" s="25">
        <v>890.712</v>
      </c>
      <c r="K573" s="25">
        <v>13.294</v>
      </c>
      <c r="L573" s="25">
        <v>46.099</v>
      </c>
      <c r="M573" s="53">
        <f t="shared" si="84"/>
        <v>-17.522999999999996</v>
      </c>
      <c r="N573" s="25">
        <v>28.576</v>
      </c>
      <c r="O573" s="27">
        <v>20</v>
      </c>
      <c r="P573" s="27">
        <v>0</v>
      </c>
    </row>
    <row r="574" spans="1:16" s="1" customFormat="1" ht="15.75" outlineLevel="2">
      <c r="A574" s="24" t="s">
        <v>537</v>
      </c>
      <c r="B574" s="65" t="s">
        <v>552</v>
      </c>
      <c r="C574" s="68">
        <f t="shared" si="83"/>
        <v>480</v>
      </c>
      <c r="D574" s="29" t="s">
        <v>974</v>
      </c>
      <c r="E574" s="25">
        <v>597.713</v>
      </c>
      <c r="F574" s="26">
        <v>10</v>
      </c>
      <c r="G574" s="56">
        <f t="shared" si="82"/>
        <v>59.7713</v>
      </c>
      <c r="H574" s="25">
        <v>834.534</v>
      </c>
      <c r="I574" s="25">
        <v>1702.851</v>
      </c>
      <c r="J574" s="25">
        <v>2239.092</v>
      </c>
      <c r="K574" s="25">
        <v>8.229</v>
      </c>
      <c r="L574" s="25">
        <v>334.498</v>
      </c>
      <c r="M574" s="53">
        <f t="shared" si="84"/>
        <v>-137.81099999999998</v>
      </c>
      <c r="N574" s="25">
        <v>196.687</v>
      </c>
      <c r="O574" s="27">
        <v>20</v>
      </c>
      <c r="P574" s="27">
        <v>0</v>
      </c>
    </row>
    <row r="575" spans="1:16" s="1" customFormat="1" ht="16.5" outlineLevel="2" thickBot="1">
      <c r="A575" s="24" t="s">
        <v>537</v>
      </c>
      <c r="B575" s="65" t="s">
        <v>753</v>
      </c>
      <c r="C575" s="31">
        <f t="shared" si="83"/>
        <v>481</v>
      </c>
      <c r="D575" s="32" t="s">
        <v>754</v>
      </c>
      <c r="E575" s="33">
        <v>2</v>
      </c>
      <c r="F575" s="34">
        <v>10</v>
      </c>
      <c r="G575" s="37">
        <f t="shared" si="82"/>
        <v>0.2</v>
      </c>
      <c r="H575" s="33">
        <v>-5.476</v>
      </c>
      <c r="I575" s="33">
        <v>14.906</v>
      </c>
      <c r="J575" s="33">
        <v>13.193</v>
      </c>
      <c r="K575" s="33">
        <v>0.846</v>
      </c>
      <c r="L575" s="33">
        <v>0.128</v>
      </c>
      <c r="M575" s="53">
        <f t="shared" si="84"/>
        <v>-0.067</v>
      </c>
      <c r="N575" s="33">
        <v>0.061</v>
      </c>
      <c r="O575" s="36">
        <v>0</v>
      </c>
      <c r="P575" s="36">
        <v>0</v>
      </c>
    </row>
    <row r="576" spans="1:16" s="1" customFormat="1" ht="16.5" outlineLevel="1" thickBot="1">
      <c r="A576" s="29" t="s">
        <v>942</v>
      </c>
      <c r="B576" s="65"/>
      <c r="C576" s="38">
        <f>COUNT(C566:C575)</f>
        <v>10</v>
      </c>
      <c r="D576" s="39"/>
      <c r="E576" s="39">
        <f>SUBTOTAL(9,E566:E575)</f>
        <v>1168.272</v>
      </c>
      <c r="F576" s="40"/>
      <c r="G576" s="41">
        <f aca="true" t="shared" si="85" ref="G576:N576">SUBTOTAL(9,G566:G575)</f>
        <v>128.82719999999998</v>
      </c>
      <c r="H576" s="39">
        <f t="shared" si="85"/>
        <v>1778.8310000000001</v>
      </c>
      <c r="I576" s="39">
        <f t="shared" si="85"/>
        <v>4286.075</v>
      </c>
      <c r="J576" s="39">
        <f t="shared" si="85"/>
        <v>5501.420000000001</v>
      </c>
      <c r="K576" s="39">
        <f t="shared" si="85"/>
        <v>74.11500000000001</v>
      </c>
      <c r="L576" s="39">
        <f t="shared" si="85"/>
        <v>564.076</v>
      </c>
      <c r="M576" s="41">
        <f t="shared" si="85"/>
        <v>-233.003</v>
      </c>
      <c r="N576" s="39">
        <f t="shared" si="85"/>
        <v>331.07300000000004</v>
      </c>
      <c r="O576" s="42"/>
      <c r="P576" s="42"/>
    </row>
    <row r="577" spans="1:16" s="1" customFormat="1" ht="15.75" outlineLevel="1">
      <c r="A577" s="29"/>
      <c r="B577" s="65"/>
      <c r="C577" s="43"/>
      <c r="D577" s="44"/>
      <c r="E577" s="35"/>
      <c r="F577" s="45"/>
      <c r="G577" s="57"/>
      <c r="H577" s="35"/>
      <c r="I577" s="35"/>
      <c r="J577" s="35"/>
      <c r="K577" s="35"/>
      <c r="L577" s="35"/>
      <c r="M577" s="57"/>
      <c r="N577" s="35"/>
      <c r="O577" s="46"/>
      <c r="P577" s="46"/>
    </row>
    <row r="578" spans="1:16" s="1" customFormat="1" ht="18.75" outlineLevel="1">
      <c r="A578" s="29"/>
      <c r="B578" s="65"/>
      <c r="C578" s="43"/>
      <c r="D578" s="47" t="s">
        <v>975</v>
      </c>
      <c r="E578" s="35"/>
      <c r="F578" s="45"/>
      <c r="G578" s="57"/>
      <c r="H578" s="35"/>
      <c r="I578" s="35"/>
      <c r="J578" s="35"/>
      <c r="K578" s="35"/>
      <c r="L578" s="35"/>
      <c r="M578" s="57"/>
      <c r="N578" s="35"/>
      <c r="O578" s="46"/>
      <c r="P578" s="46"/>
    </row>
    <row r="579" spans="1:16" s="1" customFormat="1" ht="15.75" outlineLevel="1">
      <c r="A579" s="29"/>
      <c r="B579" s="65"/>
      <c r="C579" s="43"/>
      <c r="D579" s="44"/>
      <c r="E579" s="35"/>
      <c r="F579" s="45"/>
      <c r="G579" s="57"/>
      <c r="H579" s="35"/>
      <c r="I579" s="35"/>
      <c r="J579" s="35"/>
      <c r="K579" s="35"/>
      <c r="L579" s="35"/>
      <c r="M579" s="57"/>
      <c r="N579" s="35"/>
      <c r="O579" s="46"/>
      <c r="P579" s="46"/>
    </row>
    <row r="580" spans="1:16" s="1" customFormat="1" ht="15.75" outlineLevel="2">
      <c r="A580" s="24" t="s">
        <v>50</v>
      </c>
      <c r="B580" s="65" t="s">
        <v>559</v>
      </c>
      <c r="C580" s="48">
        <f>+C575+1</f>
        <v>482</v>
      </c>
      <c r="D580" s="49" t="s">
        <v>560</v>
      </c>
      <c r="E580" s="50">
        <v>33.12</v>
      </c>
      <c r="F580" s="51">
        <v>10</v>
      </c>
      <c r="G580" s="53">
        <f aca="true" t="shared" si="86" ref="G580:G586">+E580/F580</f>
        <v>3.312</v>
      </c>
      <c r="H580" s="50">
        <v>-110.635</v>
      </c>
      <c r="I580" s="50">
        <v>320.086</v>
      </c>
      <c r="J580" s="50">
        <v>162.23</v>
      </c>
      <c r="K580" s="50">
        <v>16.167</v>
      </c>
      <c r="L580" s="50">
        <v>-25.885</v>
      </c>
      <c r="M580" s="53">
        <f aca="true" t="shared" si="87" ref="M580:M586">+N580-L580</f>
        <v>-0.8109999999999999</v>
      </c>
      <c r="N580" s="50">
        <v>-26.696</v>
      </c>
      <c r="O580" s="52">
        <v>0</v>
      </c>
      <c r="P580" s="52">
        <v>0</v>
      </c>
    </row>
    <row r="581" spans="1:16" s="1" customFormat="1" ht="15.75" outlineLevel="2">
      <c r="A581" s="24" t="s">
        <v>50</v>
      </c>
      <c r="B581" s="65" t="s">
        <v>561</v>
      </c>
      <c r="C581" s="68">
        <f aca="true" t="shared" si="88" ref="C581:C586">+C580+1</f>
        <v>483</v>
      </c>
      <c r="D581" s="29" t="s">
        <v>562</v>
      </c>
      <c r="E581" s="25">
        <v>189.501</v>
      </c>
      <c r="F581" s="26">
        <v>10</v>
      </c>
      <c r="G581" s="56">
        <f t="shared" si="86"/>
        <v>18.9501</v>
      </c>
      <c r="H581" s="25">
        <v>518.827</v>
      </c>
      <c r="I581" s="25">
        <v>5351.127</v>
      </c>
      <c r="J581" s="25">
        <v>3209.236</v>
      </c>
      <c r="K581" s="25">
        <v>349.388</v>
      </c>
      <c r="L581" s="25">
        <v>183.794</v>
      </c>
      <c r="M581" s="53">
        <f t="shared" si="87"/>
        <v>-42.58700000000002</v>
      </c>
      <c r="N581" s="25">
        <v>141.207</v>
      </c>
      <c r="O581" s="27">
        <v>0</v>
      </c>
      <c r="P581" s="27">
        <v>25</v>
      </c>
    </row>
    <row r="582" spans="1:16" s="1" customFormat="1" ht="15.75" outlineLevel="2">
      <c r="A582" s="24" t="s">
        <v>50</v>
      </c>
      <c r="B582" s="65" t="s">
        <v>51</v>
      </c>
      <c r="C582" s="68">
        <f t="shared" si="88"/>
        <v>484</v>
      </c>
      <c r="D582" s="29" t="s">
        <v>52</v>
      </c>
      <c r="E582" s="25">
        <v>31.218</v>
      </c>
      <c r="F582" s="26">
        <v>10</v>
      </c>
      <c r="G582" s="56">
        <f t="shared" si="86"/>
        <v>3.1218</v>
      </c>
      <c r="H582" s="25">
        <v>145.414</v>
      </c>
      <c r="I582" s="25">
        <v>579.669</v>
      </c>
      <c r="J582" s="25">
        <v>910.938</v>
      </c>
      <c r="K582" s="25">
        <v>18.568</v>
      </c>
      <c r="L582" s="25">
        <v>63.092</v>
      </c>
      <c r="M582" s="53">
        <f t="shared" si="87"/>
        <v>-18.568999999999996</v>
      </c>
      <c r="N582" s="25">
        <v>44.523</v>
      </c>
      <c r="O582" s="27">
        <v>70</v>
      </c>
      <c r="P582" s="27">
        <v>25</v>
      </c>
    </row>
    <row r="583" spans="1:16" s="1" customFormat="1" ht="15.75" outlineLevel="2">
      <c r="A583" s="24" t="s">
        <v>50</v>
      </c>
      <c r="B583" s="65" t="s">
        <v>565</v>
      </c>
      <c r="C583" s="68">
        <f t="shared" si="88"/>
        <v>485</v>
      </c>
      <c r="D583" s="29" t="s">
        <v>566</v>
      </c>
      <c r="E583" s="25">
        <v>35.475</v>
      </c>
      <c r="F583" s="26">
        <v>10</v>
      </c>
      <c r="G583" s="56">
        <f t="shared" si="86"/>
        <v>3.5475000000000003</v>
      </c>
      <c r="H583" s="25">
        <v>68.291</v>
      </c>
      <c r="I583" s="25">
        <v>285.081</v>
      </c>
      <c r="J583" s="25">
        <v>500.238</v>
      </c>
      <c r="K583" s="25">
        <v>0.076</v>
      </c>
      <c r="L583" s="25">
        <v>14.957</v>
      </c>
      <c r="M583" s="53">
        <f t="shared" si="87"/>
        <v>-3.5230000000000015</v>
      </c>
      <c r="N583" s="25">
        <v>11.434</v>
      </c>
      <c r="O583" s="27">
        <v>0</v>
      </c>
      <c r="P583" s="27">
        <v>0</v>
      </c>
    </row>
    <row r="584" spans="1:16" s="1" customFormat="1" ht="15.75" outlineLevel="2">
      <c r="A584" s="24" t="s">
        <v>50</v>
      </c>
      <c r="B584" s="65" t="s">
        <v>563</v>
      </c>
      <c r="C584" s="68">
        <f t="shared" si="88"/>
        <v>486</v>
      </c>
      <c r="D584" s="29" t="s">
        <v>564</v>
      </c>
      <c r="E584" s="25">
        <v>210</v>
      </c>
      <c r="F584" s="26">
        <v>10</v>
      </c>
      <c r="G584" s="56">
        <f t="shared" si="86"/>
        <v>21</v>
      </c>
      <c r="H584" s="25">
        <v>89.991</v>
      </c>
      <c r="I584" s="25">
        <v>321.154</v>
      </c>
      <c r="J584" s="25">
        <v>372.952</v>
      </c>
      <c r="K584" s="25">
        <v>3.483</v>
      </c>
      <c r="L584" s="25">
        <v>3.757</v>
      </c>
      <c r="M584" s="53">
        <f t="shared" si="87"/>
        <v>-22.878</v>
      </c>
      <c r="N584" s="25">
        <v>-19.121</v>
      </c>
      <c r="O584" s="27">
        <v>0</v>
      </c>
      <c r="P584" s="27">
        <v>0</v>
      </c>
    </row>
    <row r="585" spans="1:16" s="1" customFormat="1" ht="15.75" outlineLevel="2">
      <c r="A585" s="24" t="s">
        <v>50</v>
      </c>
      <c r="B585" s="65" t="s">
        <v>99</v>
      </c>
      <c r="C585" s="68">
        <f t="shared" si="88"/>
        <v>487</v>
      </c>
      <c r="D585" s="32" t="s">
        <v>100</v>
      </c>
      <c r="E585" s="33">
        <v>77.696</v>
      </c>
      <c r="F585" s="34">
        <v>10</v>
      </c>
      <c r="G585" s="37">
        <f>+E585/F585</f>
        <v>7.7696</v>
      </c>
      <c r="H585" s="33">
        <v>1891.142</v>
      </c>
      <c r="I585" s="33">
        <v>4374.67</v>
      </c>
      <c r="J585" s="33">
        <v>5812.128</v>
      </c>
      <c r="K585" s="33">
        <v>16.925</v>
      </c>
      <c r="L585" s="33">
        <v>616.919</v>
      </c>
      <c r="M585" s="53">
        <f>+N585-L585</f>
        <v>-266.948</v>
      </c>
      <c r="N585" s="33">
        <v>349.971</v>
      </c>
      <c r="O585" s="36">
        <v>260</v>
      </c>
      <c r="P585" s="36">
        <v>0</v>
      </c>
    </row>
    <row r="586" spans="1:16" s="1" customFormat="1" ht="16.5" outlineLevel="2" thickBot="1">
      <c r="A586" s="24" t="s">
        <v>50</v>
      </c>
      <c r="B586" s="65"/>
      <c r="C586" s="31">
        <f t="shared" si="88"/>
        <v>488</v>
      </c>
      <c r="D586" s="32" t="s">
        <v>1178</v>
      </c>
      <c r="E586" s="33">
        <v>113.339</v>
      </c>
      <c r="F586" s="34">
        <v>10</v>
      </c>
      <c r="G586" s="37">
        <f t="shared" si="86"/>
        <v>11.3339</v>
      </c>
      <c r="H586" s="33">
        <v>192.52</v>
      </c>
      <c r="I586" s="33">
        <v>755.602</v>
      </c>
      <c r="J586" s="33">
        <v>729.321</v>
      </c>
      <c r="K586" s="33">
        <v>36.042</v>
      </c>
      <c r="L586" s="33">
        <v>24.193</v>
      </c>
      <c r="M586" s="53">
        <f t="shared" si="87"/>
        <v>-11.181000000000001</v>
      </c>
      <c r="N586" s="33">
        <v>13.012</v>
      </c>
      <c r="O586" s="36">
        <v>10</v>
      </c>
      <c r="P586" s="36">
        <v>0</v>
      </c>
    </row>
    <row r="587" spans="1:16" s="1" customFormat="1" ht="16.5" outlineLevel="1" thickBot="1">
      <c r="A587" s="29" t="s">
        <v>943</v>
      </c>
      <c r="B587" s="65"/>
      <c r="C587" s="38">
        <f>COUNT(C580:C586)</f>
        <v>7</v>
      </c>
      <c r="D587" s="39"/>
      <c r="E587" s="39">
        <f>SUBTOTAL(9,E580:E586)</f>
        <v>690.3489999999999</v>
      </c>
      <c r="F587" s="40"/>
      <c r="G587" s="41">
        <f aca="true" t="shared" si="89" ref="G587:N587">SUBTOTAL(9,G580:G586)</f>
        <v>69.0349</v>
      </c>
      <c r="H587" s="39">
        <f t="shared" si="89"/>
        <v>2795.5499999999997</v>
      </c>
      <c r="I587" s="39">
        <f t="shared" si="89"/>
        <v>11987.389000000001</v>
      </c>
      <c r="J587" s="39">
        <f t="shared" si="89"/>
        <v>11697.043</v>
      </c>
      <c r="K587" s="39">
        <f t="shared" si="89"/>
        <v>440.649</v>
      </c>
      <c r="L587" s="39">
        <f t="shared" si="89"/>
        <v>880.827</v>
      </c>
      <c r="M587" s="41">
        <f t="shared" si="89"/>
        <v>-366.49699999999996</v>
      </c>
      <c r="N587" s="39">
        <f t="shared" si="89"/>
        <v>514.3299999999999</v>
      </c>
      <c r="O587" s="42"/>
      <c r="P587" s="42"/>
    </row>
    <row r="588" spans="1:16" s="1" customFormat="1" ht="15.75" outlineLevel="1">
      <c r="A588" s="29"/>
      <c r="B588" s="65"/>
      <c r="C588" s="43"/>
      <c r="D588" s="44"/>
      <c r="E588" s="35"/>
      <c r="F588" s="45"/>
      <c r="G588" s="57"/>
      <c r="H588" s="35"/>
      <c r="I588" s="35"/>
      <c r="J588" s="35"/>
      <c r="K588" s="35"/>
      <c r="L588" s="35"/>
      <c r="M588" s="57"/>
      <c r="N588" s="35"/>
      <c r="O588" s="46"/>
      <c r="P588" s="46"/>
    </row>
    <row r="589" spans="1:16" s="1" customFormat="1" ht="18.75" outlineLevel="1">
      <c r="A589" s="29"/>
      <c r="B589" s="65"/>
      <c r="C589" s="43"/>
      <c r="D589" s="47" t="s">
        <v>976</v>
      </c>
      <c r="E589" s="35"/>
      <c r="F589" s="45"/>
      <c r="G589" s="57"/>
      <c r="H589" s="35"/>
      <c r="I589" s="35"/>
      <c r="J589" s="35"/>
      <c r="K589" s="35"/>
      <c r="L589" s="35"/>
      <c r="M589" s="57"/>
      <c r="N589" s="35"/>
      <c r="O589" s="46"/>
      <c r="P589" s="46"/>
    </row>
    <row r="590" spans="1:16" s="1" customFormat="1" ht="15.75" outlineLevel="1">
      <c r="A590" s="29"/>
      <c r="B590" s="65"/>
      <c r="C590" s="43"/>
      <c r="D590" s="44"/>
      <c r="E590" s="35"/>
      <c r="F590" s="45"/>
      <c r="G590" s="57"/>
      <c r="H590" s="35"/>
      <c r="I590" s="35"/>
      <c r="J590" s="35"/>
      <c r="K590" s="35"/>
      <c r="L590" s="35"/>
      <c r="M590" s="57"/>
      <c r="N590" s="35"/>
      <c r="O590" s="46"/>
      <c r="P590" s="46"/>
    </row>
    <row r="591" spans="1:16" s="1" customFormat="1" ht="15.75" outlineLevel="2">
      <c r="A591" s="24" t="s">
        <v>567</v>
      </c>
      <c r="B591" s="65" t="s">
        <v>893</v>
      </c>
      <c r="C591" s="48">
        <f>+C586+1</f>
        <v>489</v>
      </c>
      <c r="D591" s="49" t="s">
        <v>894</v>
      </c>
      <c r="E591" s="50">
        <v>408.569</v>
      </c>
      <c r="F591" s="51">
        <v>10</v>
      </c>
      <c r="G591" s="53">
        <f>+E591/F591</f>
        <v>40.8569</v>
      </c>
      <c r="H591" s="50">
        <v>427.474</v>
      </c>
      <c r="I591" s="50">
        <v>558.529</v>
      </c>
      <c r="J591" s="50">
        <v>186.432</v>
      </c>
      <c r="K591" s="50">
        <v>1.174</v>
      </c>
      <c r="L591" s="50">
        <v>32.404</v>
      </c>
      <c r="M591" s="53">
        <f>+N591-L591</f>
        <v>-13.499000000000002</v>
      </c>
      <c r="N591" s="50">
        <v>18.905</v>
      </c>
      <c r="O591" s="52">
        <v>0</v>
      </c>
      <c r="P591" s="52">
        <v>0</v>
      </c>
    </row>
    <row r="592" spans="1:16" s="1" customFormat="1" ht="15.75" outlineLevel="2">
      <c r="A592" s="24" t="s">
        <v>567</v>
      </c>
      <c r="B592" s="65"/>
      <c r="C592" s="48">
        <f>+C591+1</f>
        <v>490</v>
      </c>
      <c r="D592" s="49" t="s">
        <v>1206</v>
      </c>
      <c r="E592" s="50">
        <v>11507.326</v>
      </c>
      <c r="F592" s="51">
        <v>10</v>
      </c>
      <c r="G592" s="53">
        <f>+E592/F592</f>
        <v>1150.7325999999998</v>
      </c>
      <c r="H592" s="50">
        <v>6673.496</v>
      </c>
      <c r="I592" s="50">
        <v>56565.632</v>
      </c>
      <c r="J592" s="50">
        <v>47951.816</v>
      </c>
      <c r="K592" s="50">
        <v>2574.342</v>
      </c>
      <c r="L592" s="50">
        <v>3700.1</v>
      </c>
      <c r="M592" s="53">
        <f>+N592-L592</f>
        <v>-2401.448</v>
      </c>
      <c r="N592" s="50">
        <v>1298.652</v>
      </c>
      <c r="O592" s="52">
        <v>0</v>
      </c>
      <c r="P592" s="52">
        <v>0</v>
      </c>
    </row>
    <row r="593" spans="1:16" s="1" customFormat="1" ht="16.5" outlineLevel="2" thickBot="1">
      <c r="A593" s="24" t="s">
        <v>567</v>
      </c>
      <c r="B593" s="65" t="s">
        <v>568</v>
      </c>
      <c r="C593" s="31">
        <f>+C592+1</f>
        <v>491</v>
      </c>
      <c r="D593" s="32" t="s">
        <v>569</v>
      </c>
      <c r="E593" s="33">
        <v>1143.406</v>
      </c>
      <c r="F593" s="34">
        <v>10</v>
      </c>
      <c r="G593" s="37">
        <f>+E593/F593</f>
        <v>114.3406</v>
      </c>
      <c r="H593" s="33">
        <v>1830.853</v>
      </c>
      <c r="I593" s="33">
        <v>5090.598</v>
      </c>
      <c r="J593" s="33">
        <v>3631.429</v>
      </c>
      <c r="K593" s="33">
        <v>0</v>
      </c>
      <c r="L593" s="33">
        <v>736.223</v>
      </c>
      <c r="M593" s="53">
        <f>+N593-L593</f>
        <v>-269.29499999999996</v>
      </c>
      <c r="N593" s="33">
        <v>466.928</v>
      </c>
      <c r="O593" s="36">
        <v>7.5</v>
      </c>
      <c r="P593" s="36">
        <v>0</v>
      </c>
    </row>
    <row r="594" spans="1:16" s="1" customFormat="1" ht="16.5" outlineLevel="1" thickBot="1">
      <c r="A594" s="29" t="s">
        <v>944</v>
      </c>
      <c r="B594" s="65"/>
      <c r="C594" s="38">
        <f>COUNT(C591:C593)</f>
        <v>3</v>
      </c>
      <c r="D594" s="39"/>
      <c r="E594" s="39">
        <f>SUBTOTAL(9,E591:E593)</f>
        <v>13059.301</v>
      </c>
      <c r="F594" s="40"/>
      <c r="G594" s="41">
        <f aca="true" t="shared" si="90" ref="G594:N594">SUBTOTAL(9,G591:G593)</f>
        <v>1305.9300999999998</v>
      </c>
      <c r="H594" s="39">
        <f t="shared" si="90"/>
        <v>8931.823</v>
      </c>
      <c r="I594" s="39">
        <f t="shared" si="90"/>
        <v>62214.759</v>
      </c>
      <c r="J594" s="39">
        <f t="shared" si="90"/>
        <v>51769.676999999996</v>
      </c>
      <c r="K594" s="39">
        <f t="shared" si="90"/>
        <v>2575.516</v>
      </c>
      <c r="L594" s="39">
        <f t="shared" si="90"/>
        <v>4468.727</v>
      </c>
      <c r="M594" s="41">
        <f t="shared" si="90"/>
        <v>-2684.2419999999997</v>
      </c>
      <c r="N594" s="39">
        <f t="shared" si="90"/>
        <v>1784.4850000000001</v>
      </c>
      <c r="O594" s="42"/>
      <c r="P594" s="42"/>
    </row>
    <row r="595" spans="1:16" s="1" customFormat="1" ht="15.75" outlineLevel="1">
      <c r="A595" s="29"/>
      <c r="B595" s="65"/>
      <c r="C595" s="43"/>
      <c r="D595" s="44"/>
      <c r="E595" s="35"/>
      <c r="F595" s="45"/>
      <c r="G595" s="57"/>
      <c r="H595" s="35"/>
      <c r="I595" s="35"/>
      <c r="J595" s="35"/>
      <c r="K595" s="35"/>
      <c r="L595" s="35"/>
      <c r="M595" s="57"/>
      <c r="N595" s="35"/>
      <c r="O595" s="46"/>
      <c r="P595" s="46"/>
    </row>
    <row r="596" spans="1:16" s="1" customFormat="1" ht="18.75" outlineLevel="1">
      <c r="A596" s="29"/>
      <c r="B596" s="65"/>
      <c r="C596" s="43"/>
      <c r="D596" s="47" t="s">
        <v>977</v>
      </c>
      <c r="E596" s="35"/>
      <c r="F596" s="45"/>
      <c r="G596" s="57"/>
      <c r="H596" s="35"/>
      <c r="I596" s="35"/>
      <c r="J596" s="35"/>
      <c r="K596" s="35"/>
      <c r="L596" s="35"/>
      <c r="M596" s="57"/>
      <c r="N596" s="35"/>
      <c r="O596" s="46"/>
      <c r="P596" s="46"/>
    </row>
    <row r="597" spans="1:16" s="1" customFormat="1" ht="15.75" outlineLevel="1">
      <c r="A597" s="29"/>
      <c r="B597" s="65"/>
      <c r="C597" s="43"/>
      <c r="D597" s="44"/>
      <c r="E597" s="35"/>
      <c r="F597" s="45"/>
      <c r="G597" s="57"/>
      <c r="H597" s="35"/>
      <c r="I597" s="35"/>
      <c r="J597" s="35"/>
      <c r="K597" s="35"/>
      <c r="L597" s="35"/>
      <c r="M597" s="57"/>
      <c r="N597" s="35"/>
      <c r="O597" s="46"/>
      <c r="P597" s="46"/>
    </row>
    <row r="598" spans="1:16" s="1" customFormat="1" ht="15.75" outlineLevel="2">
      <c r="A598" s="24" t="s">
        <v>35</v>
      </c>
      <c r="B598" s="65" t="s">
        <v>570</v>
      </c>
      <c r="C598" s="48">
        <f>+C593+1</f>
        <v>492</v>
      </c>
      <c r="D598" s="49" t="s">
        <v>571</v>
      </c>
      <c r="E598" s="50">
        <v>71.28</v>
      </c>
      <c r="F598" s="51">
        <v>10</v>
      </c>
      <c r="G598" s="53">
        <f aca="true" t="shared" si="91" ref="G598:G603">+E598/F598</f>
        <v>7.128</v>
      </c>
      <c r="H598" s="50">
        <v>178.027</v>
      </c>
      <c r="I598" s="50">
        <v>321.355</v>
      </c>
      <c r="J598" s="50">
        <v>182.894</v>
      </c>
      <c r="K598" s="50">
        <v>0.449</v>
      </c>
      <c r="L598" s="50">
        <v>18.981</v>
      </c>
      <c r="M598" s="53">
        <f aca="true" t="shared" si="92" ref="M598:M603">+N598-L598</f>
        <v>-8.665000000000001</v>
      </c>
      <c r="N598" s="50">
        <v>10.316</v>
      </c>
      <c r="O598" s="52">
        <v>12.5</v>
      </c>
      <c r="P598" s="52">
        <v>0</v>
      </c>
    </row>
    <row r="599" spans="1:16" s="1" customFormat="1" ht="15.75" outlineLevel="2">
      <c r="A599" s="24" t="s">
        <v>35</v>
      </c>
      <c r="B599" s="65" t="s">
        <v>572</v>
      </c>
      <c r="C599" s="68">
        <f>+C598+1</f>
        <v>493</v>
      </c>
      <c r="D599" s="29" t="s">
        <v>573</v>
      </c>
      <c r="E599" s="25">
        <v>51000</v>
      </c>
      <c r="F599" s="26">
        <v>10</v>
      </c>
      <c r="G599" s="56">
        <f t="shared" si="91"/>
        <v>5100</v>
      </c>
      <c r="H599" s="25">
        <v>79922.815</v>
      </c>
      <c r="I599" s="25">
        <v>130778.875</v>
      </c>
      <c r="J599" s="25">
        <v>67747.493</v>
      </c>
      <c r="K599" s="25">
        <v>1007.809</v>
      </c>
      <c r="L599" s="25">
        <v>36563.474</v>
      </c>
      <c r="M599" s="53">
        <f t="shared" si="92"/>
        <v>-13482.444000000003</v>
      </c>
      <c r="N599" s="25">
        <v>23081.03</v>
      </c>
      <c r="O599" s="27">
        <v>35</v>
      </c>
      <c r="P599" s="27">
        <v>0</v>
      </c>
    </row>
    <row r="600" spans="1:16" s="1" customFormat="1" ht="15.75" outlineLevel="2">
      <c r="A600" s="24" t="s">
        <v>35</v>
      </c>
      <c r="B600" s="65" t="s">
        <v>574</v>
      </c>
      <c r="C600" s="68">
        <f>+C599+1</f>
        <v>494</v>
      </c>
      <c r="D600" s="29" t="s">
        <v>575</v>
      </c>
      <c r="E600" s="25">
        <v>500</v>
      </c>
      <c r="F600" s="26">
        <v>10</v>
      </c>
      <c r="G600" s="56">
        <f t="shared" si="91"/>
        <v>50</v>
      </c>
      <c r="H600" s="25">
        <v>820.492</v>
      </c>
      <c r="I600" s="25">
        <v>2111.537</v>
      </c>
      <c r="J600" s="25">
        <v>1083.878</v>
      </c>
      <c r="K600" s="25">
        <v>20.554</v>
      </c>
      <c r="L600" s="25">
        <v>193.594</v>
      </c>
      <c r="M600" s="53">
        <f t="shared" si="92"/>
        <v>-10.949999999999989</v>
      </c>
      <c r="N600" s="25">
        <v>182.644</v>
      </c>
      <c r="O600" s="27">
        <v>0</v>
      </c>
      <c r="P600" s="27">
        <v>0</v>
      </c>
    </row>
    <row r="601" spans="1:16" s="1" customFormat="1" ht="15.75" outlineLevel="2">
      <c r="A601" s="24" t="s">
        <v>35</v>
      </c>
      <c r="B601" s="65" t="s">
        <v>891</v>
      </c>
      <c r="C601" s="68">
        <f>+C600+1</f>
        <v>495</v>
      </c>
      <c r="D601" s="29" t="s">
        <v>892</v>
      </c>
      <c r="E601" s="25">
        <v>700.29</v>
      </c>
      <c r="F601" s="26">
        <v>10</v>
      </c>
      <c r="G601" s="56">
        <f t="shared" si="91"/>
        <v>70.029</v>
      </c>
      <c r="H601" s="25">
        <v>658.636</v>
      </c>
      <c r="I601" s="25">
        <v>673.607</v>
      </c>
      <c r="J601" s="25">
        <v>0</v>
      </c>
      <c r="K601" s="25">
        <v>0</v>
      </c>
      <c r="L601" s="25">
        <v>-41.653</v>
      </c>
      <c r="M601" s="53">
        <f t="shared" si="92"/>
        <v>0</v>
      </c>
      <c r="N601" s="25">
        <v>-41.653</v>
      </c>
      <c r="O601" s="27">
        <v>0</v>
      </c>
      <c r="P601" s="27">
        <v>0</v>
      </c>
    </row>
    <row r="602" spans="1:16" s="1" customFormat="1" ht="15.75" outlineLevel="2">
      <c r="A602" s="24" t="s">
        <v>35</v>
      </c>
      <c r="B602" s="65" t="s">
        <v>36</v>
      </c>
      <c r="C602" s="68">
        <f>+C601+1</f>
        <v>496</v>
      </c>
      <c r="D602" s="29" t="s">
        <v>37</v>
      </c>
      <c r="E602" s="25">
        <v>1592.643</v>
      </c>
      <c r="F602" s="26">
        <v>10</v>
      </c>
      <c r="G602" s="56">
        <f t="shared" si="91"/>
        <v>159.2643</v>
      </c>
      <c r="H602" s="25">
        <v>2006.805</v>
      </c>
      <c r="I602" s="25">
        <v>3178.096</v>
      </c>
      <c r="J602" s="25">
        <v>1793.685</v>
      </c>
      <c r="K602" s="25">
        <v>69.829</v>
      </c>
      <c r="L602" s="25">
        <v>294.623</v>
      </c>
      <c r="M602" s="53">
        <f t="shared" si="92"/>
        <v>-80</v>
      </c>
      <c r="N602" s="25">
        <v>214.623</v>
      </c>
      <c r="O602" s="27">
        <v>0</v>
      </c>
      <c r="P602" s="27">
        <v>25</v>
      </c>
    </row>
    <row r="603" spans="1:16" s="1" customFormat="1" ht="16.5" outlineLevel="2" thickBot="1">
      <c r="A603" s="24" t="s">
        <v>35</v>
      </c>
      <c r="B603" s="65" t="s">
        <v>576</v>
      </c>
      <c r="C603" s="31">
        <f>+C602+1</f>
        <v>497</v>
      </c>
      <c r="D603" s="32" t="s">
        <v>577</v>
      </c>
      <c r="E603" s="33">
        <v>530</v>
      </c>
      <c r="F603" s="34">
        <v>10</v>
      </c>
      <c r="G603" s="37">
        <f t="shared" si="91"/>
        <v>53</v>
      </c>
      <c r="H603" s="33">
        <v>462.298</v>
      </c>
      <c r="I603" s="33">
        <v>707.625</v>
      </c>
      <c r="J603" s="33">
        <v>165.915</v>
      </c>
      <c r="K603" s="33">
        <v>24.759</v>
      </c>
      <c r="L603" s="33">
        <v>-67.642</v>
      </c>
      <c r="M603" s="53">
        <f t="shared" si="92"/>
        <v>27.878999999999998</v>
      </c>
      <c r="N603" s="33">
        <v>-39.763</v>
      </c>
      <c r="O603" s="36">
        <v>0</v>
      </c>
      <c r="P603" s="36">
        <v>0</v>
      </c>
    </row>
    <row r="604" spans="1:16" s="1" customFormat="1" ht="16.5" outlineLevel="1" thickBot="1">
      <c r="A604" s="29" t="s">
        <v>945</v>
      </c>
      <c r="B604" s="65"/>
      <c r="C604" s="38">
        <f>COUNT(C598:C603)</f>
        <v>6</v>
      </c>
      <c r="D604" s="39"/>
      <c r="E604" s="39">
        <f>SUBTOTAL(9,E598:E603)</f>
        <v>54394.213</v>
      </c>
      <c r="F604" s="40"/>
      <c r="G604" s="41">
        <f aca="true" t="shared" si="93" ref="G604:N604">SUBTOTAL(9,G598:G603)</f>
        <v>5439.421299999999</v>
      </c>
      <c r="H604" s="39">
        <f t="shared" si="93"/>
        <v>84049.07299999999</v>
      </c>
      <c r="I604" s="39">
        <f t="shared" si="93"/>
        <v>137771.095</v>
      </c>
      <c r="J604" s="39">
        <f t="shared" si="93"/>
        <v>70973.86499999999</v>
      </c>
      <c r="K604" s="39">
        <f t="shared" si="93"/>
        <v>1123.3999999999999</v>
      </c>
      <c r="L604" s="39">
        <f t="shared" si="93"/>
        <v>36961.377</v>
      </c>
      <c r="M604" s="41">
        <f t="shared" si="93"/>
        <v>-13554.180000000004</v>
      </c>
      <c r="N604" s="39">
        <f t="shared" si="93"/>
        <v>23407.197</v>
      </c>
      <c r="O604" s="42"/>
      <c r="P604" s="42"/>
    </row>
    <row r="605" spans="1:16" s="1" customFormat="1" ht="15.75" outlineLevel="1">
      <c r="A605" s="29"/>
      <c r="B605" s="65"/>
      <c r="C605" s="43"/>
      <c r="D605" s="44"/>
      <c r="E605" s="35"/>
      <c r="F605" s="45"/>
      <c r="G605" s="57"/>
      <c r="H605" s="35"/>
      <c r="I605" s="35"/>
      <c r="J605" s="35"/>
      <c r="K605" s="35"/>
      <c r="L605" s="35"/>
      <c r="M605" s="57"/>
      <c r="N605" s="35"/>
      <c r="O605" s="46"/>
      <c r="P605" s="46"/>
    </row>
    <row r="606" spans="1:16" s="1" customFormat="1" ht="18.75" outlineLevel="1">
      <c r="A606" s="29"/>
      <c r="B606" s="65"/>
      <c r="C606" s="43"/>
      <c r="D606" s="47" t="s">
        <v>1153</v>
      </c>
      <c r="E606" s="35"/>
      <c r="F606" s="45"/>
      <c r="G606" s="57"/>
      <c r="H606" s="35"/>
      <c r="I606" s="35"/>
      <c r="J606" s="35"/>
      <c r="K606" s="35"/>
      <c r="L606" s="35"/>
      <c r="M606" s="57"/>
      <c r="N606" s="35"/>
      <c r="O606" s="46"/>
      <c r="P606" s="46"/>
    </row>
    <row r="607" spans="1:16" s="1" customFormat="1" ht="15.75" outlineLevel="1">
      <c r="A607" s="29"/>
      <c r="B607" s="65"/>
      <c r="C607" s="43"/>
      <c r="D607" s="44"/>
      <c r="E607" s="35"/>
      <c r="F607" s="45"/>
      <c r="G607" s="57"/>
      <c r="H607" s="35"/>
      <c r="I607" s="35"/>
      <c r="J607" s="35"/>
      <c r="K607" s="35"/>
      <c r="L607" s="35"/>
      <c r="M607" s="57"/>
      <c r="N607" s="35"/>
      <c r="O607" s="46"/>
      <c r="P607" s="46"/>
    </row>
    <row r="608" spans="1:16" s="1" customFormat="1" ht="15.75" outlineLevel="1">
      <c r="A608" s="72" t="s">
        <v>1024</v>
      </c>
      <c r="B608" s="65"/>
      <c r="C608" s="48">
        <f>+C603+1</f>
        <v>498</v>
      </c>
      <c r="D608" s="49" t="s">
        <v>1182</v>
      </c>
      <c r="E608" s="50">
        <v>720.576</v>
      </c>
      <c r="F608" s="51">
        <v>10</v>
      </c>
      <c r="G608" s="53">
        <f>+E608/F608</f>
        <v>72.05760000000001</v>
      </c>
      <c r="H608" s="50">
        <v>6365.49</v>
      </c>
      <c r="I608" s="50">
        <v>9098.005</v>
      </c>
      <c r="J608" s="50">
        <v>2983.374</v>
      </c>
      <c r="K608" s="50">
        <v>34.92</v>
      </c>
      <c r="L608" s="50">
        <v>1685.8</v>
      </c>
      <c r="M608" s="53">
        <f>+N608-L608</f>
        <v>-307</v>
      </c>
      <c r="N608" s="50">
        <v>1378.8</v>
      </c>
      <c r="O608" s="52">
        <v>100</v>
      </c>
      <c r="P608" s="52">
        <v>0</v>
      </c>
    </row>
    <row r="609" spans="1:16" s="1" customFormat="1" ht="15.75" outlineLevel="1">
      <c r="A609" s="72" t="s">
        <v>1024</v>
      </c>
      <c r="B609" s="65"/>
      <c r="C609" s="48">
        <f>+C608+1</f>
        <v>499</v>
      </c>
      <c r="D609" s="49" t="s">
        <v>1216</v>
      </c>
      <c r="E609" s="50">
        <v>1529.4</v>
      </c>
      <c r="F609" s="51">
        <v>10</v>
      </c>
      <c r="G609" s="53">
        <f>+E609/F609</f>
        <v>152.94</v>
      </c>
      <c r="H609" s="50">
        <v>5663.539</v>
      </c>
      <c r="I609" s="50">
        <v>12864.997</v>
      </c>
      <c r="J609" s="50">
        <v>12173.006</v>
      </c>
      <c r="K609" s="50">
        <v>371.81</v>
      </c>
      <c r="L609" s="50">
        <v>2323.251</v>
      </c>
      <c r="M609" s="53">
        <f>+N609-L609</f>
        <v>-766.4680000000003</v>
      </c>
      <c r="N609" s="50">
        <v>1556.783</v>
      </c>
      <c r="O609" s="52">
        <v>80</v>
      </c>
      <c r="P609" s="52">
        <v>0</v>
      </c>
    </row>
    <row r="610" spans="1:16" s="1" customFormat="1" ht="15.75" outlineLevel="1">
      <c r="A610" s="72" t="s">
        <v>1024</v>
      </c>
      <c r="B610" s="65"/>
      <c r="C610" s="48">
        <f>+C609+1</f>
        <v>500</v>
      </c>
      <c r="D610" s="49" t="s">
        <v>1025</v>
      </c>
      <c r="E610" s="50">
        <v>9099.014</v>
      </c>
      <c r="F610" s="51">
        <v>10</v>
      </c>
      <c r="G610" s="53">
        <f>+E610/F610</f>
        <v>909.9014</v>
      </c>
      <c r="H610" s="50">
        <v>6007.574</v>
      </c>
      <c r="I610" s="50">
        <v>19368.046</v>
      </c>
      <c r="J610" s="50">
        <v>5166.515</v>
      </c>
      <c r="K610" s="50">
        <v>156.705</v>
      </c>
      <c r="L610" s="50">
        <v>1065.359</v>
      </c>
      <c r="M610" s="53">
        <f>+N610-L610</f>
        <v>135.50400000000013</v>
      </c>
      <c r="N610" s="50">
        <v>1200.863</v>
      </c>
      <c r="O610" s="52">
        <v>0</v>
      </c>
      <c r="P610" s="52">
        <v>0</v>
      </c>
    </row>
    <row r="611" spans="1:16" s="1" customFormat="1" ht="16.5" outlineLevel="1" thickBot="1">
      <c r="A611" s="72" t="s">
        <v>1024</v>
      </c>
      <c r="B611" s="65"/>
      <c r="C611" s="48">
        <f>+C610+1</f>
        <v>501</v>
      </c>
      <c r="D611" s="49" t="s">
        <v>1230</v>
      </c>
      <c r="E611" s="50">
        <v>2564.959</v>
      </c>
      <c r="F611" s="51">
        <v>10</v>
      </c>
      <c r="G611" s="53">
        <f>+E611/F611</f>
        <v>256.4959</v>
      </c>
      <c r="H611" s="50">
        <v>11522.712</v>
      </c>
      <c r="I611" s="50">
        <v>27219.468</v>
      </c>
      <c r="J611" s="50">
        <v>21034.629</v>
      </c>
      <c r="K611" s="50">
        <v>520.838</v>
      </c>
      <c r="L611" s="50">
        <v>4930.509</v>
      </c>
      <c r="M611" s="53">
        <f>+N611-L611</f>
        <v>-1786</v>
      </c>
      <c r="N611" s="50">
        <v>3144.509</v>
      </c>
      <c r="O611" s="52">
        <v>100</v>
      </c>
      <c r="P611" s="52">
        <v>0</v>
      </c>
    </row>
    <row r="612" spans="1:16" s="1" customFormat="1" ht="16.5" outlineLevel="1" thickBot="1">
      <c r="A612" s="73" t="s">
        <v>1024</v>
      </c>
      <c r="B612" s="65"/>
      <c r="C612" s="38">
        <f>COUNT(C608:C611)</f>
        <v>4</v>
      </c>
      <c r="D612" s="39"/>
      <c r="E612" s="39">
        <f>SUBTOTAL(9,E608:E611)</f>
        <v>13913.949</v>
      </c>
      <c r="F612" s="40"/>
      <c r="G612" s="41">
        <f>SUBTOTAL(9,G608:G611)</f>
        <v>1391.3948999999998</v>
      </c>
      <c r="H612" s="39">
        <f aca="true" t="shared" si="94" ref="H612:N612">SUBTOTAL(9,H608:H611)</f>
        <v>29559.315</v>
      </c>
      <c r="I612" s="39">
        <f t="shared" si="94"/>
        <v>68550.516</v>
      </c>
      <c r="J612" s="39">
        <f t="shared" si="94"/>
        <v>41357.524000000005</v>
      </c>
      <c r="K612" s="39">
        <f t="shared" si="94"/>
        <v>1084.2730000000001</v>
      </c>
      <c r="L612" s="39">
        <f t="shared" si="94"/>
        <v>10004.919</v>
      </c>
      <c r="M612" s="41">
        <f>SUBTOTAL(9,M608:M611)</f>
        <v>-2723.964</v>
      </c>
      <c r="N612" s="39">
        <f t="shared" si="94"/>
        <v>7280.955</v>
      </c>
      <c r="O612" s="42"/>
      <c r="P612" s="42"/>
    </row>
    <row r="613" spans="1:16" s="1" customFormat="1" ht="15.75" outlineLevel="1">
      <c r="A613" s="29"/>
      <c r="B613" s="65"/>
      <c r="C613" s="43"/>
      <c r="D613" s="44"/>
      <c r="E613" s="35"/>
      <c r="F613" s="45"/>
      <c r="G613" s="57"/>
      <c r="H613" s="35"/>
      <c r="I613" s="35"/>
      <c r="J613" s="35"/>
      <c r="K613" s="35"/>
      <c r="L613" s="35"/>
      <c r="M613" s="57"/>
      <c r="N613" s="35"/>
      <c r="O613" s="46"/>
      <c r="P613" s="46"/>
    </row>
    <row r="614" spans="1:16" s="1" customFormat="1" ht="18.75" outlineLevel="1">
      <c r="A614" s="29"/>
      <c r="B614" s="65"/>
      <c r="C614" s="43"/>
      <c r="D614" s="47" t="s">
        <v>978</v>
      </c>
      <c r="E614" s="35"/>
      <c r="F614" s="45"/>
      <c r="G614" s="57"/>
      <c r="H614" s="35"/>
      <c r="I614" s="35"/>
      <c r="J614" s="35"/>
      <c r="K614" s="35"/>
      <c r="L614" s="35"/>
      <c r="M614" s="57"/>
      <c r="N614" s="35"/>
      <c r="O614" s="46"/>
      <c r="P614" s="46"/>
    </row>
    <row r="615" spans="1:16" s="1" customFormat="1" ht="15.75" outlineLevel="1">
      <c r="A615" s="29"/>
      <c r="B615" s="65"/>
      <c r="C615" s="43"/>
      <c r="D615" s="44"/>
      <c r="E615" s="35"/>
      <c r="F615" s="45"/>
      <c r="G615" s="57"/>
      <c r="H615" s="35"/>
      <c r="I615" s="35"/>
      <c r="J615" s="35"/>
      <c r="K615" s="35"/>
      <c r="L615" s="35"/>
      <c r="M615" s="57"/>
      <c r="N615" s="35"/>
      <c r="O615" s="46"/>
      <c r="P615" s="46"/>
    </row>
    <row r="616" spans="1:16" s="1" customFormat="1" ht="15.75" outlineLevel="2">
      <c r="A616" s="24" t="s">
        <v>84</v>
      </c>
      <c r="B616" s="65"/>
      <c r="C616" s="48">
        <f>+C611+1</f>
        <v>502</v>
      </c>
      <c r="D616" s="49" t="s">
        <v>1218</v>
      </c>
      <c r="E616" s="50">
        <v>472.127</v>
      </c>
      <c r="F616" s="51">
        <v>10</v>
      </c>
      <c r="G616" s="53">
        <f aca="true" t="shared" si="95" ref="G616:G625">+E616/F616</f>
        <v>47.2127</v>
      </c>
      <c r="H616" s="50">
        <v>2184.121</v>
      </c>
      <c r="I616" s="50">
        <v>2958.071</v>
      </c>
      <c r="J616" s="50">
        <v>4314.581</v>
      </c>
      <c r="K616" s="50">
        <v>16.289</v>
      </c>
      <c r="L616" s="50">
        <v>817.82</v>
      </c>
      <c r="M616" s="53">
        <f aca="true" t="shared" si="96" ref="M616:M625">+N616-L616</f>
        <v>-291.6170000000001</v>
      </c>
      <c r="N616" s="50">
        <v>526.203</v>
      </c>
      <c r="O616" s="52">
        <v>50</v>
      </c>
      <c r="P616" s="52">
        <v>20</v>
      </c>
    </row>
    <row r="617" spans="1:16" s="1" customFormat="1" ht="15.75" outlineLevel="2">
      <c r="A617" s="24" t="s">
        <v>84</v>
      </c>
      <c r="B617" s="65"/>
      <c r="C617" s="48">
        <f>+C616+1</f>
        <v>503</v>
      </c>
      <c r="D617" s="49" t="s">
        <v>1183</v>
      </c>
      <c r="E617" s="50">
        <v>96.448</v>
      </c>
      <c r="F617" s="51">
        <v>10</v>
      </c>
      <c r="G617" s="53">
        <f>+E617/F617</f>
        <v>9.6448</v>
      </c>
      <c r="H617" s="50">
        <v>442.725</v>
      </c>
      <c r="I617" s="50">
        <v>1619.395</v>
      </c>
      <c r="J617" s="50">
        <v>2896.603</v>
      </c>
      <c r="K617" s="50">
        <v>63.468</v>
      </c>
      <c r="L617" s="50">
        <v>234.149</v>
      </c>
      <c r="M617" s="53">
        <f>+N617-L617</f>
        <v>-79.476</v>
      </c>
      <c r="N617" s="50">
        <v>154.673</v>
      </c>
      <c r="O617" s="52">
        <v>60</v>
      </c>
      <c r="P617" s="52">
        <v>0</v>
      </c>
    </row>
    <row r="618" spans="1:16" s="1" customFormat="1" ht="15.75" outlineLevel="2">
      <c r="A618" s="24" t="s">
        <v>84</v>
      </c>
      <c r="B618" s="65" t="s">
        <v>85</v>
      </c>
      <c r="C618" s="48">
        <f>+C617+1</f>
        <v>504</v>
      </c>
      <c r="D618" s="49" t="s">
        <v>86</v>
      </c>
      <c r="E618" s="50">
        <v>44.161</v>
      </c>
      <c r="F618" s="51">
        <v>10</v>
      </c>
      <c r="G618" s="53">
        <f>+E618/F618</f>
        <v>4.4161</v>
      </c>
      <c r="H618" s="50">
        <v>179.905</v>
      </c>
      <c r="I618" s="50">
        <v>370.038</v>
      </c>
      <c r="J618" s="50">
        <v>492.846</v>
      </c>
      <c r="K618" s="50">
        <v>1.044</v>
      </c>
      <c r="L618" s="50">
        <v>99.011</v>
      </c>
      <c r="M618" s="53">
        <f>+N618-L618</f>
        <v>-30.929000000000002</v>
      </c>
      <c r="N618" s="50">
        <v>68.082</v>
      </c>
      <c r="O618" s="52">
        <v>75</v>
      </c>
      <c r="P618" s="52">
        <v>25</v>
      </c>
    </row>
    <row r="619" spans="1:16" s="1" customFormat="1" ht="15.75" outlineLevel="2">
      <c r="A619" s="24" t="s">
        <v>84</v>
      </c>
      <c r="B619" s="65"/>
      <c r="C619" s="48">
        <f aca="true" t="shared" si="97" ref="C619:C625">+C618+1</f>
        <v>505</v>
      </c>
      <c r="D619" s="49" t="s">
        <v>1184</v>
      </c>
      <c r="E619" s="50">
        <v>728.2</v>
      </c>
      <c r="F619" s="51">
        <v>10</v>
      </c>
      <c r="G619" s="53">
        <f>+E619/F619</f>
        <v>72.82000000000001</v>
      </c>
      <c r="H619" s="50">
        <v>4073.276</v>
      </c>
      <c r="I619" s="50">
        <v>5894.795</v>
      </c>
      <c r="J619" s="50">
        <v>8101.059</v>
      </c>
      <c r="K619" s="50">
        <v>9.361</v>
      </c>
      <c r="L619" s="50">
        <v>1548.05</v>
      </c>
      <c r="M619" s="53">
        <f>+N619-L619</f>
        <v>-522</v>
      </c>
      <c r="N619" s="50">
        <v>1026.05</v>
      </c>
      <c r="O619" s="52">
        <v>70</v>
      </c>
      <c r="P619" s="52">
        <v>20</v>
      </c>
    </row>
    <row r="620" spans="1:16" s="1" customFormat="1" ht="15.75" outlineLevel="2">
      <c r="A620" s="24" t="s">
        <v>84</v>
      </c>
      <c r="B620" s="65"/>
      <c r="C620" s="48">
        <f t="shared" si="97"/>
        <v>506</v>
      </c>
      <c r="D620" s="49" t="s">
        <v>1170</v>
      </c>
      <c r="E620" s="50">
        <v>101.439</v>
      </c>
      <c r="F620" s="51">
        <v>10</v>
      </c>
      <c r="G620" s="53">
        <f t="shared" si="95"/>
        <v>10.143899999999999</v>
      </c>
      <c r="H620" s="50">
        <v>215.844</v>
      </c>
      <c r="I620" s="50">
        <v>716.846</v>
      </c>
      <c r="J620" s="50">
        <v>885.174</v>
      </c>
      <c r="K620" s="50">
        <v>36.081</v>
      </c>
      <c r="L620" s="50">
        <v>63.517</v>
      </c>
      <c r="M620" s="53">
        <f t="shared" si="96"/>
        <v>-27.466</v>
      </c>
      <c r="N620" s="50">
        <v>36.051</v>
      </c>
      <c r="O620" s="52">
        <v>25</v>
      </c>
      <c r="P620" s="52">
        <v>0</v>
      </c>
    </row>
    <row r="621" spans="1:16" s="1" customFormat="1" ht="15.75" outlineLevel="2">
      <c r="A621" s="24" t="s">
        <v>84</v>
      </c>
      <c r="B621" s="65" t="s">
        <v>598</v>
      </c>
      <c r="C621" s="48">
        <f t="shared" si="97"/>
        <v>507</v>
      </c>
      <c r="D621" s="29" t="s">
        <v>599</v>
      </c>
      <c r="E621" s="25">
        <v>100</v>
      </c>
      <c r="F621" s="26">
        <v>10</v>
      </c>
      <c r="G621" s="56">
        <f t="shared" si="95"/>
        <v>10</v>
      </c>
      <c r="H621" s="25">
        <v>164.779</v>
      </c>
      <c r="I621" s="25">
        <v>287.93</v>
      </c>
      <c r="J621" s="25">
        <v>428.502</v>
      </c>
      <c r="K621" s="25">
        <v>0.977</v>
      </c>
      <c r="L621" s="25">
        <v>56.469</v>
      </c>
      <c r="M621" s="53">
        <f t="shared" si="96"/>
        <v>-19.253</v>
      </c>
      <c r="N621" s="25">
        <v>37.216</v>
      </c>
      <c r="O621" s="27">
        <v>17.5</v>
      </c>
      <c r="P621" s="27">
        <v>0</v>
      </c>
    </row>
    <row r="622" spans="1:16" s="1" customFormat="1" ht="15.75" outlineLevel="2">
      <c r="A622" s="24" t="s">
        <v>84</v>
      </c>
      <c r="B622" s="65"/>
      <c r="C622" s="48">
        <f t="shared" si="97"/>
        <v>508</v>
      </c>
      <c r="D622" s="29" t="s">
        <v>1171</v>
      </c>
      <c r="E622" s="25">
        <v>19.584</v>
      </c>
      <c r="F622" s="26">
        <v>10</v>
      </c>
      <c r="G622" s="56">
        <f t="shared" si="95"/>
        <v>1.9584</v>
      </c>
      <c r="H622" s="25">
        <v>1043.385</v>
      </c>
      <c r="I622" s="25">
        <v>1259.893</v>
      </c>
      <c r="J622" s="25">
        <v>1157.844</v>
      </c>
      <c r="K622" s="25">
        <v>3.222</v>
      </c>
      <c r="L622" s="25">
        <v>337.239</v>
      </c>
      <c r="M622" s="53">
        <f t="shared" si="96"/>
        <v>-54</v>
      </c>
      <c r="N622" s="25">
        <v>283.239</v>
      </c>
      <c r="O622" s="27">
        <v>250</v>
      </c>
      <c r="P622" s="27">
        <v>0</v>
      </c>
    </row>
    <row r="623" spans="1:16" s="1" customFormat="1" ht="15.75" outlineLevel="2">
      <c r="A623" s="24" t="s">
        <v>84</v>
      </c>
      <c r="B623" s="65"/>
      <c r="C623" s="48">
        <f t="shared" si="97"/>
        <v>509</v>
      </c>
      <c r="D623" s="29" t="s">
        <v>1180</v>
      </c>
      <c r="E623" s="25">
        <v>320.587</v>
      </c>
      <c r="F623" s="26">
        <v>10</v>
      </c>
      <c r="G623" s="56">
        <f>+E623/F623</f>
        <v>32.0587</v>
      </c>
      <c r="H623" s="25">
        <v>725.401</v>
      </c>
      <c r="I623" s="25">
        <v>1650.316</v>
      </c>
      <c r="J623" s="25">
        <v>2890.15</v>
      </c>
      <c r="K623" s="25">
        <v>1.234</v>
      </c>
      <c r="L623" s="25">
        <v>190.168</v>
      </c>
      <c r="M623" s="53">
        <f>+N623-L623</f>
        <v>-65.83300000000001</v>
      </c>
      <c r="N623" s="25">
        <v>124.335</v>
      </c>
      <c r="O623" s="27">
        <v>0</v>
      </c>
      <c r="P623" s="27">
        <v>0</v>
      </c>
    </row>
    <row r="624" spans="1:16" s="1" customFormat="1" ht="15.75" outlineLevel="2">
      <c r="A624" s="24" t="s">
        <v>84</v>
      </c>
      <c r="B624" s="65" t="s">
        <v>602</v>
      </c>
      <c r="C624" s="48">
        <f t="shared" si="97"/>
        <v>510</v>
      </c>
      <c r="D624" s="32" t="s">
        <v>603</v>
      </c>
      <c r="E624" s="33">
        <v>190.562</v>
      </c>
      <c r="F624" s="34">
        <v>10</v>
      </c>
      <c r="G624" s="37">
        <f t="shared" si="95"/>
        <v>19.0562</v>
      </c>
      <c r="H624" s="33">
        <v>326.201</v>
      </c>
      <c r="I624" s="33">
        <v>1477.936</v>
      </c>
      <c r="J624" s="33">
        <v>1503.788</v>
      </c>
      <c r="K624" s="33">
        <v>94.29</v>
      </c>
      <c r="L624" s="33">
        <v>66.881</v>
      </c>
      <c r="M624" s="53">
        <f t="shared" si="96"/>
        <v>-35.36</v>
      </c>
      <c r="N624" s="33">
        <v>31.521</v>
      </c>
      <c r="O624" s="36">
        <v>10</v>
      </c>
      <c r="P624" s="36">
        <v>0</v>
      </c>
    </row>
    <row r="625" spans="1:16" s="1" customFormat="1" ht="16.5" outlineLevel="2" thickBot="1">
      <c r="A625" s="24" t="s">
        <v>84</v>
      </c>
      <c r="B625" s="65"/>
      <c r="C625" s="31">
        <f t="shared" si="97"/>
        <v>511</v>
      </c>
      <c r="D625" s="32" t="s">
        <v>1172</v>
      </c>
      <c r="E625" s="33">
        <v>142.161</v>
      </c>
      <c r="F625" s="34">
        <v>100</v>
      </c>
      <c r="G625" s="37">
        <f t="shared" si="95"/>
        <v>1.42161</v>
      </c>
      <c r="H625" s="33">
        <v>808.867</v>
      </c>
      <c r="I625" s="33">
        <v>1094.345</v>
      </c>
      <c r="J625" s="33">
        <v>1859.037</v>
      </c>
      <c r="K625" s="33">
        <v>7.943</v>
      </c>
      <c r="L625" s="33">
        <v>431.571</v>
      </c>
      <c r="M625" s="53">
        <f t="shared" si="96"/>
        <v>-130.01800000000003</v>
      </c>
      <c r="N625" s="33">
        <v>301.553</v>
      </c>
      <c r="O625" s="36">
        <v>25</v>
      </c>
      <c r="P625" s="36">
        <v>0</v>
      </c>
    </row>
    <row r="626" spans="1:16" s="1" customFormat="1" ht="16.5" outlineLevel="1" thickBot="1">
      <c r="A626" s="29" t="s">
        <v>946</v>
      </c>
      <c r="B626" s="65"/>
      <c r="C626" s="38">
        <f>COUNT(C616:C625)</f>
        <v>10</v>
      </c>
      <c r="D626" s="39"/>
      <c r="E626" s="39">
        <f>SUBTOTAL(9,E616:E625)</f>
        <v>2215.2690000000002</v>
      </c>
      <c r="F626" s="40"/>
      <c r="G626" s="41">
        <f aca="true" t="shared" si="98" ref="G626:N626">SUBTOTAL(9,G616:G625)</f>
        <v>208.73241000000002</v>
      </c>
      <c r="H626" s="39">
        <f t="shared" si="98"/>
        <v>10164.503999999999</v>
      </c>
      <c r="I626" s="39">
        <f t="shared" si="98"/>
        <v>17329.565000000002</v>
      </c>
      <c r="J626" s="39">
        <f t="shared" si="98"/>
        <v>24529.584000000003</v>
      </c>
      <c r="K626" s="39">
        <f t="shared" si="98"/>
        <v>233.90900000000002</v>
      </c>
      <c r="L626" s="39">
        <f t="shared" si="98"/>
        <v>3844.8749999999995</v>
      </c>
      <c r="M626" s="41">
        <f t="shared" si="98"/>
        <v>-1255.952</v>
      </c>
      <c r="N626" s="39">
        <f t="shared" si="98"/>
        <v>2588.923</v>
      </c>
      <c r="O626" s="42"/>
      <c r="P626" s="42"/>
    </row>
    <row r="627" spans="1:16" s="1" customFormat="1" ht="15.75" outlineLevel="1">
      <c r="A627" s="29"/>
      <c r="B627" s="65"/>
      <c r="C627" s="43"/>
      <c r="D627" s="44"/>
      <c r="E627" s="35"/>
      <c r="F627" s="45"/>
      <c r="G627" s="57"/>
      <c r="H627" s="35"/>
      <c r="I627" s="35"/>
      <c r="J627" s="35"/>
      <c r="K627" s="35"/>
      <c r="L627" s="35"/>
      <c r="M627" s="57"/>
      <c r="N627" s="35"/>
      <c r="O627" s="46"/>
      <c r="P627" s="46"/>
    </row>
    <row r="628" spans="1:16" s="1" customFormat="1" ht="18.75" outlineLevel="1">
      <c r="A628" s="29"/>
      <c r="B628" s="65"/>
      <c r="C628" s="43"/>
      <c r="D628" s="47" t="s">
        <v>979</v>
      </c>
      <c r="E628" s="35"/>
      <c r="F628" s="45"/>
      <c r="G628" s="57"/>
      <c r="H628" s="35"/>
      <c r="I628" s="35"/>
      <c r="J628" s="35"/>
      <c r="K628" s="35"/>
      <c r="L628" s="35"/>
      <c r="M628" s="57"/>
      <c r="N628" s="35"/>
      <c r="O628" s="46"/>
      <c r="P628" s="46"/>
    </row>
    <row r="629" spans="1:16" s="1" customFormat="1" ht="15.75" outlineLevel="1">
      <c r="A629" s="29"/>
      <c r="B629" s="65"/>
      <c r="C629" s="43"/>
      <c r="D629" s="44"/>
      <c r="E629" s="35"/>
      <c r="F629" s="45"/>
      <c r="G629" s="57"/>
      <c r="H629" s="35"/>
      <c r="I629" s="35"/>
      <c r="J629" s="35"/>
      <c r="K629" s="35"/>
      <c r="L629" s="35"/>
      <c r="M629" s="57"/>
      <c r="N629" s="35"/>
      <c r="O629" s="46"/>
      <c r="P629" s="46"/>
    </row>
    <row r="630" spans="1:16" s="1" customFormat="1" ht="15.75" outlineLevel="2">
      <c r="A630" s="24" t="s">
        <v>106</v>
      </c>
      <c r="B630" s="65" t="s">
        <v>580</v>
      </c>
      <c r="C630" s="48">
        <f>+C625+1</f>
        <v>512</v>
      </c>
      <c r="D630" s="49" t="s">
        <v>581</v>
      </c>
      <c r="E630" s="50">
        <v>28.657</v>
      </c>
      <c r="F630" s="51">
        <v>10</v>
      </c>
      <c r="G630" s="53">
        <f aca="true" t="shared" si="99" ref="G630:G651">+E630/F630</f>
        <v>2.8657</v>
      </c>
      <c r="H630" s="50">
        <v>53.009</v>
      </c>
      <c r="I630" s="50">
        <v>126.579</v>
      </c>
      <c r="J630" s="50">
        <v>59.711</v>
      </c>
      <c r="K630" s="50">
        <v>0.137</v>
      </c>
      <c r="L630" s="50">
        <v>1.416</v>
      </c>
      <c r="M630" s="53">
        <f>+N630-L630</f>
        <v>-0.4849999999999999</v>
      </c>
      <c r="N630" s="50">
        <v>0.931</v>
      </c>
      <c r="O630" s="52">
        <v>0</v>
      </c>
      <c r="P630" s="52">
        <v>0</v>
      </c>
    </row>
    <row r="631" spans="1:16" s="1" customFormat="1" ht="15.75" outlineLevel="2">
      <c r="A631" s="24" t="s">
        <v>106</v>
      </c>
      <c r="B631" s="65" t="s">
        <v>582</v>
      </c>
      <c r="C631" s="68">
        <f aca="true" t="shared" si="100" ref="C631:C651">+C630+1</f>
        <v>513</v>
      </c>
      <c r="D631" s="29" t="s">
        <v>583</v>
      </c>
      <c r="E631" s="25">
        <v>30.834</v>
      </c>
      <c r="F631" s="26">
        <v>10</v>
      </c>
      <c r="G631" s="56">
        <f t="shared" si="99"/>
        <v>3.0834</v>
      </c>
      <c r="H631" s="25">
        <v>238.261</v>
      </c>
      <c r="I631" s="25">
        <v>639.433</v>
      </c>
      <c r="J631" s="25">
        <v>987.452</v>
      </c>
      <c r="K631" s="25">
        <v>25.336</v>
      </c>
      <c r="L631" s="25">
        <v>38.051</v>
      </c>
      <c r="M631" s="53">
        <f aca="true" t="shared" si="101" ref="M631:M651">+N631-L631</f>
        <v>-16.794</v>
      </c>
      <c r="N631" s="25">
        <v>21.257</v>
      </c>
      <c r="O631" s="27">
        <v>40</v>
      </c>
      <c r="P631" s="27">
        <v>0</v>
      </c>
    </row>
    <row r="632" spans="1:16" s="1" customFormat="1" ht="15.75" outlineLevel="2">
      <c r="A632" s="24" t="s">
        <v>106</v>
      </c>
      <c r="B632" s="65" t="s">
        <v>584</v>
      </c>
      <c r="C632" s="68">
        <f t="shared" si="100"/>
        <v>514</v>
      </c>
      <c r="D632" s="29" t="s">
        <v>585</v>
      </c>
      <c r="E632" s="25">
        <v>200</v>
      </c>
      <c r="F632" s="26">
        <v>10</v>
      </c>
      <c r="G632" s="56">
        <f t="shared" si="99"/>
        <v>20</v>
      </c>
      <c r="H632" s="25">
        <v>86.233</v>
      </c>
      <c r="I632" s="25">
        <v>349.13</v>
      </c>
      <c r="J632" s="25">
        <v>99.499</v>
      </c>
      <c r="K632" s="25">
        <v>14.941</v>
      </c>
      <c r="L632" s="25">
        <v>-0.557</v>
      </c>
      <c r="M632" s="53">
        <f t="shared" si="101"/>
        <v>0.02300000000000002</v>
      </c>
      <c r="N632" s="25">
        <v>-0.534</v>
      </c>
      <c r="O632" s="27">
        <v>0</v>
      </c>
      <c r="P632" s="27">
        <v>0</v>
      </c>
    </row>
    <row r="633" spans="1:16" s="1" customFormat="1" ht="15.75" outlineLevel="2">
      <c r="A633" s="24" t="s">
        <v>106</v>
      </c>
      <c r="B633" s="65" t="s">
        <v>578</v>
      </c>
      <c r="C633" s="68">
        <f t="shared" si="100"/>
        <v>515</v>
      </c>
      <c r="D633" s="29" t="s">
        <v>579</v>
      </c>
      <c r="E633" s="25">
        <v>250.387</v>
      </c>
      <c r="F633" s="26">
        <v>10</v>
      </c>
      <c r="G633" s="56">
        <f t="shared" si="99"/>
        <v>25.0387</v>
      </c>
      <c r="H633" s="25">
        <v>761.783</v>
      </c>
      <c r="I633" s="25">
        <v>1833.453</v>
      </c>
      <c r="J633" s="25">
        <v>1386.235</v>
      </c>
      <c r="K633" s="25">
        <v>21.899</v>
      </c>
      <c r="L633" s="25">
        <v>403.593</v>
      </c>
      <c r="M633" s="53">
        <f t="shared" si="101"/>
        <v>-39.62800000000004</v>
      </c>
      <c r="N633" s="25">
        <v>363.965</v>
      </c>
      <c r="O633" s="27">
        <v>120</v>
      </c>
      <c r="P633" s="27">
        <v>0</v>
      </c>
    </row>
    <row r="634" spans="1:16" s="1" customFormat="1" ht="15.75" outlineLevel="2">
      <c r="A634" s="24" t="s">
        <v>106</v>
      </c>
      <c r="B634" s="65" t="s">
        <v>586</v>
      </c>
      <c r="C634" s="68">
        <f t="shared" si="100"/>
        <v>516</v>
      </c>
      <c r="D634" s="29" t="s">
        <v>587</v>
      </c>
      <c r="E634" s="25">
        <v>14.4</v>
      </c>
      <c r="F634" s="26">
        <v>10</v>
      </c>
      <c r="G634" s="56">
        <f t="shared" si="99"/>
        <v>1.44</v>
      </c>
      <c r="H634" s="25">
        <v>36.711</v>
      </c>
      <c r="I634" s="25">
        <v>83.393</v>
      </c>
      <c r="J634" s="25">
        <v>146.764</v>
      </c>
      <c r="K634" s="25">
        <v>1.995</v>
      </c>
      <c r="L634" s="25">
        <v>3.335</v>
      </c>
      <c r="M634" s="53">
        <f t="shared" si="101"/>
        <v>-1.557</v>
      </c>
      <c r="N634" s="25">
        <v>1.778</v>
      </c>
      <c r="O634" s="27">
        <v>12.5</v>
      </c>
      <c r="P634" s="27">
        <v>0</v>
      </c>
    </row>
    <row r="635" spans="1:16" s="1" customFormat="1" ht="15.75" outlineLevel="2">
      <c r="A635" s="24" t="s">
        <v>106</v>
      </c>
      <c r="B635" s="65"/>
      <c r="C635" s="68">
        <f t="shared" si="100"/>
        <v>517</v>
      </c>
      <c r="D635" s="29" t="s">
        <v>1159</v>
      </c>
      <c r="E635" s="25">
        <v>155.968</v>
      </c>
      <c r="F635" s="26">
        <v>10</v>
      </c>
      <c r="G635" s="56">
        <f>+E635/F635</f>
        <v>15.596799999999998</v>
      </c>
      <c r="H635" s="25">
        <v>647.428</v>
      </c>
      <c r="I635" s="25">
        <v>2634.392</v>
      </c>
      <c r="J635" s="25">
        <v>3362.09</v>
      </c>
      <c r="K635" s="25">
        <v>112.81</v>
      </c>
      <c r="L635" s="25">
        <v>463.074</v>
      </c>
      <c r="M635" s="53">
        <f>+N635-L635</f>
        <v>-179.065</v>
      </c>
      <c r="N635" s="25">
        <v>284.009</v>
      </c>
      <c r="O635" s="27">
        <v>110</v>
      </c>
      <c r="P635" s="27">
        <v>0</v>
      </c>
    </row>
    <row r="636" spans="1:16" s="1" customFormat="1" ht="15.75" outlineLevel="2">
      <c r="A636" s="24" t="s">
        <v>106</v>
      </c>
      <c r="B636" s="65" t="s">
        <v>588</v>
      </c>
      <c r="C636" s="68">
        <f t="shared" si="100"/>
        <v>518</v>
      </c>
      <c r="D636" s="29" t="s">
        <v>589</v>
      </c>
      <c r="E636" s="25">
        <v>122.304</v>
      </c>
      <c r="F636" s="26">
        <v>10</v>
      </c>
      <c r="G636" s="56">
        <f t="shared" si="99"/>
        <v>12.2304</v>
      </c>
      <c r="H636" s="25">
        <v>484.025</v>
      </c>
      <c r="I636" s="25">
        <v>1061.882</v>
      </c>
      <c r="J636" s="25">
        <v>2734.485</v>
      </c>
      <c r="K636" s="25">
        <v>22.016</v>
      </c>
      <c r="L636" s="25">
        <v>270.279</v>
      </c>
      <c r="M636" s="53">
        <f t="shared" si="101"/>
        <v>-95.257</v>
      </c>
      <c r="N636" s="25">
        <v>175.022</v>
      </c>
      <c r="O636" s="27">
        <v>70</v>
      </c>
      <c r="P636" s="27">
        <v>0</v>
      </c>
    </row>
    <row r="637" spans="1:16" s="1" customFormat="1" ht="15.75" outlineLevel="2">
      <c r="A637" s="24" t="s">
        <v>106</v>
      </c>
      <c r="B637" s="65" t="s">
        <v>755</v>
      </c>
      <c r="C637" s="68">
        <f t="shared" si="100"/>
        <v>519</v>
      </c>
      <c r="D637" s="29" t="s">
        <v>756</v>
      </c>
      <c r="E637" s="25">
        <v>40</v>
      </c>
      <c r="F637" s="26">
        <v>10</v>
      </c>
      <c r="G637" s="56">
        <f t="shared" si="99"/>
        <v>4</v>
      </c>
      <c r="H637" s="25">
        <v>-26.731</v>
      </c>
      <c r="I637" s="25">
        <v>54.403</v>
      </c>
      <c r="J637" s="25">
        <v>20.974</v>
      </c>
      <c r="K637" s="25">
        <v>0.033</v>
      </c>
      <c r="L637" s="25">
        <v>-0.785</v>
      </c>
      <c r="M637" s="53">
        <f t="shared" si="101"/>
        <v>-0.2479999999999999</v>
      </c>
      <c r="N637" s="25">
        <v>-1.033</v>
      </c>
      <c r="O637" s="27">
        <v>0</v>
      </c>
      <c r="P637" s="27">
        <v>0</v>
      </c>
    </row>
    <row r="638" spans="1:16" s="1" customFormat="1" ht="15.75" outlineLevel="2">
      <c r="A638" s="24" t="s">
        <v>106</v>
      </c>
      <c r="B638" s="65" t="s">
        <v>590</v>
      </c>
      <c r="C638" s="68">
        <f t="shared" si="100"/>
        <v>520</v>
      </c>
      <c r="D638" s="29" t="s">
        <v>591</v>
      </c>
      <c r="E638" s="25">
        <v>94.362</v>
      </c>
      <c r="F638" s="26">
        <v>5</v>
      </c>
      <c r="G638" s="56">
        <f t="shared" si="99"/>
        <v>18.8724</v>
      </c>
      <c r="H638" s="25">
        <v>186.565</v>
      </c>
      <c r="I638" s="25">
        <v>472.666</v>
      </c>
      <c r="J638" s="25">
        <v>510.406</v>
      </c>
      <c r="K638" s="25">
        <v>13.452</v>
      </c>
      <c r="L638" s="25">
        <v>-21.174</v>
      </c>
      <c r="M638" s="53">
        <f t="shared" si="101"/>
        <v>11.83</v>
      </c>
      <c r="N638" s="25">
        <v>-9.344</v>
      </c>
      <c r="O638" s="27">
        <v>0</v>
      </c>
      <c r="P638" s="27">
        <v>0</v>
      </c>
    </row>
    <row r="639" spans="1:16" s="1" customFormat="1" ht="15.75" outlineLevel="2">
      <c r="A639" s="24" t="s">
        <v>106</v>
      </c>
      <c r="B639" s="65"/>
      <c r="C639" s="68">
        <f>+C638+1</f>
        <v>521</v>
      </c>
      <c r="D639" s="29" t="s">
        <v>1226</v>
      </c>
      <c r="E639" s="25">
        <v>1388.023</v>
      </c>
      <c r="F639" s="26">
        <v>10</v>
      </c>
      <c r="G639" s="56">
        <f>+E639/F639</f>
        <v>138.8023</v>
      </c>
      <c r="H639" s="25">
        <v>5114.863</v>
      </c>
      <c r="I639" s="25">
        <v>14131.827</v>
      </c>
      <c r="J639" s="25">
        <v>18127.295</v>
      </c>
      <c r="K639" s="25">
        <v>390.714</v>
      </c>
      <c r="L639" s="25">
        <v>806.552</v>
      </c>
      <c r="M639" s="53">
        <f>+N639-L639</f>
        <v>-40.30799999999999</v>
      </c>
      <c r="N639" s="25">
        <v>766.244</v>
      </c>
      <c r="O639" s="27">
        <v>25</v>
      </c>
      <c r="P639" s="27">
        <v>0</v>
      </c>
    </row>
    <row r="640" spans="1:16" s="1" customFormat="1" ht="15.75" outlineLevel="2">
      <c r="A640" s="24" t="s">
        <v>106</v>
      </c>
      <c r="B640" s="65" t="s">
        <v>107</v>
      </c>
      <c r="C640" s="68">
        <f>+C639+1</f>
        <v>522</v>
      </c>
      <c r="D640" s="29" t="s">
        <v>108</v>
      </c>
      <c r="E640" s="25">
        <v>250</v>
      </c>
      <c r="F640" s="26">
        <v>10</v>
      </c>
      <c r="G640" s="56">
        <f t="shared" si="99"/>
        <v>25</v>
      </c>
      <c r="H640" s="25">
        <v>410.87</v>
      </c>
      <c r="I640" s="25">
        <v>1579.864</v>
      </c>
      <c r="J640" s="25">
        <v>1321.118</v>
      </c>
      <c r="K640" s="25">
        <v>12.871</v>
      </c>
      <c r="L640" s="25">
        <v>76.061</v>
      </c>
      <c r="M640" s="53">
        <f t="shared" si="101"/>
        <v>-28.919000000000004</v>
      </c>
      <c r="N640" s="25">
        <v>47.142</v>
      </c>
      <c r="O640" s="27">
        <v>15</v>
      </c>
      <c r="P640" s="27">
        <v>0</v>
      </c>
    </row>
    <row r="641" spans="1:16" s="1" customFormat="1" ht="15.75" outlineLevel="2">
      <c r="A641" s="24" t="s">
        <v>106</v>
      </c>
      <c r="B641" s="65" t="s">
        <v>757</v>
      </c>
      <c r="C641" s="68">
        <f t="shared" si="100"/>
        <v>523</v>
      </c>
      <c r="D641" s="29" t="s">
        <v>758</v>
      </c>
      <c r="E641" s="25">
        <v>12.5</v>
      </c>
      <c r="F641" s="26">
        <v>10</v>
      </c>
      <c r="G641" s="56">
        <f t="shared" si="99"/>
        <v>1.25</v>
      </c>
      <c r="H641" s="25">
        <v>-23.594</v>
      </c>
      <c r="I641" s="25">
        <v>1.211</v>
      </c>
      <c r="J641" s="25">
        <v>0</v>
      </c>
      <c r="K641" s="25">
        <v>0.144</v>
      </c>
      <c r="L641" s="25">
        <v>14.473</v>
      </c>
      <c r="M641" s="53">
        <f t="shared" si="101"/>
        <v>0</v>
      </c>
      <c r="N641" s="25">
        <v>14.473</v>
      </c>
      <c r="O641" s="27">
        <v>0</v>
      </c>
      <c r="P641" s="27">
        <v>0</v>
      </c>
    </row>
    <row r="642" spans="1:16" s="1" customFormat="1" ht="15.75" outlineLevel="2">
      <c r="A642" s="24" t="s">
        <v>106</v>
      </c>
      <c r="B642" s="65" t="s">
        <v>592</v>
      </c>
      <c r="C642" s="68">
        <f t="shared" si="100"/>
        <v>524</v>
      </c>
      <c r="D642" s="29" t="s">
        <v>593</v>
      </c>
      <c r="E642" s="25">
        <v>75</v>
      </c>
      <c r="F642" s="26">
        <v>10</v>
      </c>
      <c r="G642" s="56">
        <f t="shared" si="99"/>
        <v>7.5</v>
      </c>
      <c r="H642" s="25">
        <v>131.541</v>
      </c>
      <c r="I642" s="25">
        <v>369.772</v>
      </c>
      <c r="J642" s="25">
        <v>195.401</v>
      </c>
      <c r="K642" s="25">
        <v>6.234</v>
      </c>
      <c r="L642" s="25">
        <v>10.592</v>
      </c>
      <c r="M642" s="53">
        <f t="shared" si="101"/>
        <v>-2.2990000000000013</v>
      </c>
      <c r="N642" s="25">
        <v>8.293</v>
      </c>
      <c r="O642" s="27">
        <v>11</v>
      </c>
      <c r="P642" s="27">
        <v>0</v>
      </c>
    </row>
    <row r="643" spans="1:16" s="1" customFormat="1" ht="15.75" outlineLevel="2">
      <c r="A643" s="24" t="s">
        <v>106</v>
      </c>
      <c r="B643" s="65" t="s">
        <v>594</v>
      </c>
      <c r="C643" s="68">
        <f t="shared" si="100"/>
        <v>525</v>
      </c>
      <c r="D643" s="29" t="s">
        <v>595</v>
      </c>
      <c r="E643" s="25">
        <v>1415.559</v>
      </c>
      <c r="F643" s="26">
        <v>10</v>
      </c>
      <c r="G643" s="56">
        <f t="shared" si="99"/>
        <v>141.5559</v>
      </c>
      <c r="H643" s="25">
        <v>531.989</v>
      </c>
      <c r="I643" s="25">
        <v>1535.194</v>
      </c>
      <c r="J643" s="25">
        <v>423.078</v>
      </c>
      <c r="K643" s="25">
        <v>88.185</v>
      </c>
      <c r="L643" s="25">
        <v>-277.248</v>
      </c>
      <c r="M643" s="53">
        <f t="shared" si="101"/>
        <v>-2.7239999999999895</v>
      </c>
      <c r="N643" s="25">
        <v>-279.972</v>
      </c>
      <c r="O643" s="27">
        <v>0</v>
      </c>
      <c r="P643" s="27">
        <v>0</v>
      </c>
    </row>
    <row r="644" spans="1:16" s="1" customFormat="1" ht="15.75" outlineLevel="2">
      <c r="A644" s="24" t="s">
        <v>106</v>
      </c>
      <c r="B644" s="65" t="s">
        <v>596</v>
      </c>
      <c r="C644" s="68">
        <f t="shared" si="100"/>
        <v>526</v>
      </c>
      <c r="D644" s="29" t="s">
        <v>597</v>
      </c>
      <c r="E644" s="25">
        <v>631.34</v>
      </c>
      <c r="F644" s="26">
        <v>10</v>
      </c>
      <c r="G644" s="56">
        <f t="shared" si="99"/>
        <v>63.134</v>
      </c>
      <c r="H644" s="25">
        <v>171.967</v>
      </c>
      <c r="I644" s="25">
        <v>356.797</v>
      </c>
      <c r="J644" s="25">
        <v>235.101</v>
      </c>
      <c r="K644" s="25">
        <v>8.967</v>
      </c>
      <c r="L644" s="25">
        <v>-48.884</v>
      </c>
      <c r="M644" s="53">
        <f t="shared" si="101"/>
        <v>-1.2849999999999966</v>
      </c>
      <c r="N644" s="25">
        <v>-50.169</v>
      </c>
      <c r="O644" s="27">
        <v>0</v>
      </c>
      <c r="P644" s="27">
        <v>0</v>
      </c>
    </row>
    <row r="645" spans="1:16" s="1" customFormat="1" ht="15.75" outlineLevel="2">
      <c r="A645" s="24" t="s">
        <v>106</v>
      </c>
      <c r="B645" s="65"/>
      <c r="C645" s="68">
        <f>+C644+1</f>
        <v>527</v>
      </c>
      <c r="D645" s="29" t="s">
        <v>1227</v>
      </c>
      <c r="E645" s="25">
        <v>29.26</v>
      </c>
      <c r="F645" s="26">
        <v>10</v>
      </c>
      <c r="G645" s="56">
        <f>+E645/F645</f>
        <v>2.926</v>
      </c>
      <c r="H645" s="25">
        <v>100.088</v>
      </c>
      <c r="I645" s="25">
        <v>141.485</v>
      </c>
      <c r="J645" s="25">
        <v>423.333</v>
      </c>
      <c r="K645" s="25">
        <v>1.456</v>
      </c>
      <c r="L645" s="25">
        <v>22.732</v>
      </c>
      <c r="M645" s="53">
        <f>+N645-L645</f>
        <v>-5.599999999999998</v>
      </c>
      <c r="N645" s="25">
        <v>17.132</v>
      </c>
      <c r="O645" s="27">
        <v>30</v>
      </c>
      <c r="P645" s="27">
        <v>0</v>
      </c>
    </row>
    <row r="646" spans="1:16" s="1" customFormat="1" ht="15.75" outlineLevel="2">
      <c r="A646" s="24" t="s">
        <v>106</v>
      </c>
      <c r="B646" s="65"/>
      <c r="C646" s="68">
        <f>+C645+1</f>
        <v>528</v>
      </c>
      <c r="D646" s="29" t="s">
        <v>1173</v>
      </c>
      <c r="E646" s="25">
        <v>15142.072</v>
      </c>
      <c r="F646" s="26">
        <v>10</v>
      </c>
      <c r="G646" s="56">
        <f>+E646/F646</f>
        <v>1514.2072</v>
      </c>
      <c r="H646" s="25">
        <v>4029.814</v>
      </c>
      <c r="I646" s="25">
        <v>19751.186</v>
      </c>
      <c r="J646" s="25">
        <v>16318.389</v>
      </c>
      <c r="K646" s="25">
        <v>724.477</v>
      </c>
      <c r="L646" s="25">
        <v>-5820.017</v>
      </c>
      <c r="M646" s="53">
        <f>+N646-L646</f>
        <v>60.01099999999951</v>
      </c>
      <c r="N646" s="25">
        <v>-5760.006</v>
      </c>
      <c r="O646" s="27">
        <v>0</v>
      </c>
      <c r="P646" s="27">
        <v>0</v>
      </c>
    </row>
    <row r="647" spans="1:16" s="1" customFormat="1" ht="15.75" outlineLevel="2">
      <c r="A647" s="24" t="s">
        <v>106</v>
      </c>
      <c r="B647" s="65" t="s">
        <v>759</v>
      </c>
      <c r="C647" s="68">
        <f t="shared" si="100"/>
        <v>529</v>
      </c>
      <c r="D647" s="29" t="s">
        <v>760</v>
      </c>
      <c r="E647" s="25">
        <v>49.86</v>
      </c>
      <c r="F647" s="26">
        <v>10</v>
      </c>
      <c r="G647" s="56">
        <f t="shared" si="99"/>
        <v>4.986</v>
      </c>
      <c r="H647" s="25">
        <v>-432.074</v>
      </c>
      <c r="I647" s="25">
        <v>579.551</v>
      </c>
      <c r="J647" s="25">
        <v>6.845</v>
      </c>
      <c r="K647" s="25">
        <v>30.82</v>
      </c>
      <c r="L647" s="25">
        <v>-116.328</v>
      </c>
      <c r="M647" s="53">
        <f t="shared" si="101"/>
        <v>-0.6199999999999903</v>
      </c>
      <c r="N647" s="25">
        <v>-116.948</v>
      </c>
      <c r="O647" s="27">
        <v>0</v>
      </c>
      <c r="P647" s="27">
        <v>0</v>
      </c>
    </row>
    <row r="648" spans="1:16" s="1" customFormat="1" ht="15.75" outlineLevel="2">
      <c r="A648" s="24" t="s">
        <v>106</v>
      </c>
      <c r="B648" s="65" t="s">
        <v>600</v>
      </c>
      <c r="C648" s="68">
        <f t="shared" si="100"/>
        <v>530</v>
      </c>
      <c r="D648" s="29" t="s">
        <v>601</v>
      </c>
      <c r="E648" s="25">
        <v>60</v>
      </c>
      <c r="F648" s="26">
        <v>10</v>
      </c>
      <c r="G648" s="56">
        <f t="shared" si="99"/>
        <v>6</v>
      </c>
      <c r="H648" s="25">
        <v>87.541</v>
      </c>
      <c r="I648" s="25">
        <v>156.535</v>
      </c>
      <c r="J648" s="25">
        <v>83.918</v>
      </c>
      <c r="K648" s="25">
        <v>7.972</v>
      </c>
      <c r="L648" s="25">
        <v>-2.468</v>
      </c>
      <c r="M648" s="53">
        <f t="shared" si="101"/>
        <v>-0.4209999999999998</v>
      </c>
      <c r="N648" s="25">
        <v>-2.889</v>
      </c>
      <c r="O648" s="27">
        <v>0</v>
      </c>
      <c r="P648" s="27">
        <v>0</v>
      </c>
    </row>
    <row r="649" spans="1:16" s="1" customFormat="1" ht="15.75" outlineLevel="2">
      <c r="A649" s="24" t="s">
        <v>106</v>
      </c>
      <c r="B649" s="65" t="s">
        <v>604</v>
      </c>
      <c r="C649" s="68">
        <f t="shared" si="100"/>
        <v>531</v>
      </c>
      <c r="D649" s="29" t="s">
        <v>605</v>
      </c>
      <c r="E649" s="25">
        <v>120</v>
      </c>
      <c r="F649" s="26">
        <v>10</v>
      </c>
      <c r="G649" s="56">
        <f t="shared" si="99"/>
        <v>12</v>
      </c>
      <c r="H649" s="25">
        <v>46.024</v>
      </c>
      <c r="I649" s="25">
        <v>300.578</v>
      </c>
      <c r="J649" s="25">
        <v>20.364</v>
      </c>
      <c r="K649" s="25">
        <v>10.775</v>
      </c>
      <c r="L649" s="25">
        <v>-40.128</v>
      </c>
      <c r="M649" s="53">
        <f t="shared" si="101"/>
        <v>-0.10799999999999699</v>
      </c>
      <c r="N649" s="25">
        <v>-40.236</v>
      </c>
      <c r="O649" s="27">
        <v>0</v>
      </c>
      <c r="P649" s="27">
        <v>0</v>
      </c>
    </row>
    <row r="650" spans="1:16" s="1" customFormat="1" ht="15.75" outlineLevel="2">
      <c r="A650" s="24" t="s">
        <v>106</v>
      </c>
      <c r="B650" s="65" t="s">
        <v>606</v>
      </c>
      <c r="C650" s="68">
        <f t="shared" si="100"/>
        <v>532</v>
      </c>
      <c r="D650" s="29" t="s">
        <v>607</v>
      </c>
      <c r="E650" s="25">
        <v>185.537</v>
      </c>
      <c r="F650" s="26">
        <v>10</v>
      </c>
      <c r="G650" s="56">
        <f t="shared" si="99"/>
        <v>18.5537</v>
      </c>
      <c r="H650" s="25">
        <v>970.802</v>
      </c>
      <c r="I650" s="25">
        <v>2871.86</v>
      </c>
      <c r="J650" s="25">
        <v>3167.907</v>
      </c>
      <c r="K650" s="25">
        <v>108.957</v>
      </c>
      <c r="L650" s="25">
        <v>285.952</v>
      </c>
      <c r="M650" s="53">
        <f t="shared" si="101"/>
        <v>-94.86599999999999</v>
      </c>
      <c r="N650" s="25">
        <v>191.086</v>
      </c>
      <c r="O650" s="27">
        <v>47.5</v>
      </c>
      <c r="P650" s="27">
        <v>0</v>
      </c>
    </row>
    <row r="651" spans="1:16" s="1" customFormat="1" ht="16.5" outlineLevel="2" thickBot="1">
      <c r="A651" s="24" t="s">
        <v>106</v>
      </c>
      <c r="B651" s="65" t="s">
        <v>608</v>
      </c>
      <c r="C651" s="31">
        <f t="shared" si="100"/>
        <v>533</v>
      </c>
      <c r="D651" s="32" t="s">
        <v>609</v>
      </c>
      <c r="E651" s="33">
        <v>75</v>
      </c>
      <c r="F651" s="34">
        <v>10</v>
      </c>
      <c r="G651" s="37">
        <f t="shared" si="99"/>
        <v>7.5</v>
      </c>
      <c r="H651" s="33">
        <v>168.4</v>
      </c>
      <c r="I651" s="33">
        <v>316.401</v>
      </c>
      <c r="J651" s="33">
        <v>203.264</v>
      </c>
      <c r="K651" s="33">
        <v>0.792</v>
      </c>
      <c r="L651" s="33">
        <v>40.35</v>
      </c>
      <c r="M651" s="53">
        <f t="shared" si="101"/>
        <v>-13.454</v>
      </c>
      <c r="N651" s="33">
        <v>26.896</v>
      </c>
      <c r="O651" s="36">
        <v>30</v>
      </c>
      <c r="P651" s="36">
        <v>0</v>
      </c>
    </row>
    <row r="652" spans="1:16" s="1" customFormat="1" ht="16.5" outlineLevel="1" thickBot="1">
      <c r="A652" s="29" t="s">
        <v>947</v>
      </c>
      <c r="B652" s="65"/>
      <c r="C652" s="38">
        <f>COUNT(C630:C651)</f>
        <v>22</v>
      </c>
      <c r="D652" s="39"/>
      <c r="E652" s="39">
        <f>SUBTOTAL(9,E630:E651)</f>
        <v>20371.063000000002</v>
      </c>
      <c r="F652" s="40"/>
      <c r="G652" s="41">
        <f aca="true" t="shared" si="102" ref="G652:N652">SUBTOTAL(9,G630:G651)</f>
        <v>2046.5425000000002</v>
      </c>
      <c r="H652" s="39">
        <f t="shared" si="102"/>
        <v>13775.515</v>
      </c>
      <c r="I652" s="39">
        <f t="shared" si="102"/>
        <v>49347.592000000004</v>
      </c>
      <c r="J652" s="39">
        <f t="shared" si="102"/>
        <v>49833.629</v>
      </c>
      <c r="K652" s="39">
        <f t="shared" si="102"/>
        <v>1604.9829999999997</v>
      </c>
      <c r="L652" s="39">
        <f t="shared" si="102"/>
        <v>-3891.1289999999995</v>
      </c>
      <c r="M652" s="41">
        <f t="shared" si="102"/>
        <v>-451.7740000000005</v>
      </c>
      <c r="N652" s="39">
        <f t="shared" si="102"/>
        <v>-4342.903000000001</v>
      </c>
      <c r="O652" s="42"/>
      <c r="P652" s="42"/>
    </row>
    <row r="653" spans="1:16" s="1" customFormat="1" ht="15.75" outlineLevel="1">
      <c r="A653" s="29"/>
      <c r="B653" s="65"/>
      <c r="C653" s="43"/>
      <c r="D653" s="44"/>
      <c r="E653" s="35"/>
      <c r="F653" s="45"/>
      <c r="G653" s="57"/>
      <c r="H653" s="35"/>
      <c r="I653" s="35"/>
      <c r="J653" s="35"/>
      <c r="K653" s="35"/>
      <c r="L653" s="35"/>
      <c r="M653" s="57"/>
      <c r="N653" s="35"/>
      <c r="O653" s="46"/>
      <c r="P653" s="46"/>
    </row>
    <row r="654" spans="1:16" s="1" customFormat="1" ht="18.75" outlineLevel="1">
      <c r="A654" s="29"/>
      <c r="B654" s="65"/>
      <c r="C654" s="43"/>
      <c r="D654" s="47" t="s">
        <v>980</v>
      </c>
      <c r="E654" s="35"/>
      <c r="F654" s="45"/>
      <c r="G654" s="57"/>
      <c r="H654" s="35"/>
      <c r="I654" s="35"/>
      <c r="J654" s="35"/>
      <c r="K654" s="35"/>
      <c r="L654" s="35"/>
      <c r="M654" s="57"/>
      <c r="N654" s="35"/>
      <c r="O654" s="46"/>
      <c r="P654" s="46"/>
    </row>
    <row r="655" spans="1:16" s="1" customFormat="1" ht="15.75" outlineLevel="1">
      <c r="A655" s="29"/>
      <c r="B655" s="65"/>
      <c r="C655" s="43"/>
      <c r="D655" s="44"/>
      <c r="E655" s="35"/>
      <c r="F655" s="45"/>
      <c r="G655" s="57"/>
      <c r="H655" s="35"/>
      <c r="I655" s="35"/>
      <c r="J655" s="35"/>
      <c r="K655" s="35"/>
      <c r="L655" s="35"/>
      <c r="M655" s="57"/>
      <c r="N655" s="35"/>
      <c r="O655" s="46"/>
      <c r="P655" s="46"/>
    </row>
    <row r="656" spans="1:16" s="1" customFormat="1" ht="15.75" outlineLevel="2">
      <c r="A656" s="24" t="s">
        <v>42</v>
      </c>
      <c r="B656" s="65" t="s">
        <v>610</v>
      </c>
      <c r="C656" s="48">
        <f>+C651+1</f>
        <v>534</v>
      </c>
      <c r="D656" s="49" t="s">
        <v>611</v>
      </c>
      <c r="E656" s="50">
        <v>30</v>
      </c>
      <c r="F656" s="51">
        <v>5</v>
      </c>
      <c r="G656" s="53">
        <f aca="true" t="shared" si="103" ref="G656:G666">+E656/F656</f>
        <v>6</v>
      </c>
      <c r="H656" s="50">
        <v>-13.689</v>
      </c>
      <c r="I656" s="50">
        <v>14.295</v>
      </c>
      <c r="J656" s="50">
        <v>0</v>
      </c>
      <c r="K656" s="50">
        <v>0</v>
      </c>
      <c r="L656" s="50">
        <v>0.168</v>
      </c>
      <c r="M656" s="53">
        <f>+N656-L656</f>
        <v>-0.025000000000000022</v>
      </c>
      <c r="N656" s="50">
        <v>0.143</v>
      </c>
      <c r="O656" s="52">
        <v>0</v>
      </c>
      <c r="P656" s="52">
        <v>0</v>
      </c>
    </row>
    <row r="657" spans="1:16" s="1" customFormat="1" ht="15.75" outlineLevel="2">
      <c r="A657" s="24" t="s">
        <v>42</v>
      </c>
      <c r="B657" s="65" t="s">
        <v>612</v>
      </c>
      <c r="C657" s="68">
        <f aca="true" t="shared" si="104" ref="C657:C666">+C656+1</f>
        <v>535</v>
      </c>
      <c r="D657" s="29" t="s">
        <v>613</v>
      </c>
      <c r="E657" s="25">
        <v>30</v>
      </c>
      <c r="F657" s="26">
        <v>10</v>
      </c>
      <c r="G657" s="56">
        <f t="shared" si="103"/>
        <v>3</v>
      </c>
      <c r="H657" s="25">
        <v>0.144</v>
      </c>
      <c r="I657" s="25">
        <v>295.014</v>
      </c>
      <c r="J657" s="25">
        <v>8.749</v>
      </c>
      <c r="K657" s="25">
        <v>4.436</v>
      </c>
      <c r="L657" s="25">
        <v>-10.26</v>
      </c>
      <c r="M657" s="53">
        <f aca="true" t="shared" si="105" ref="M657:M666">+N657-L657</f>
        <v>-0.07399999999999984</v>
      </c>
      <c r="N657" s="25">
        <v>-10.334</v>
      </c>
      <c r="O657" s="27">
        <v>0</v>
      </c>
      <c r="P657" s="27">
        <v>0</v>
      </c>
    </row>
    <row r="658" spans="1:16" s="1" customFormat="1" ht="15.75" outlineLevel="2">
      <c r="A658" s="24" t="s">
        <v>42</v>
      </c>
      <c r="B658" s="65" t="s">
        <v>43</v>
      </c>
      <c r="C658" s="68">
        <f t="shared" si="104"/>
        <v>536</v>
      </c>
      <c r="D658" s="29" t="s">
        <v>44</v>
      </c>
      <c r="E658" s="25">
        <v>314.213</v>
      </c>
      <c r="F658" s="26">
        <v>10</v>
      </c>
      <c r="G658" s="56">
        <f t="shared" si="103"/>
        <v>31.421300000000002</v>
      </c>
      <c r="H658" s="25">
        <v>1000.764</v>
      </c>
      <c r="I658" s="25">
        <v>2027.168</v>
      </c>
      <c r="J658" s="25">
        <v>2309.422</v>
      </c>
      <c r="K658" s="25">
        <v>31.189</v>
      </c>
      <c r="L658" s="25">
        <v>405.826</v>
      </c>
      <c r="M658" s="53">
        <f t="shared" si="105"/>
        <v>-135.00400000000002</v>
      </c>
      <c r="N658" s="25">
        <v>270.822</v>
      </c>
      <c r="O658" s="27">
        <v>45</v>
      </c>
      <c r="P658" s="27">
        <v>0</v>
      </c>
    </row>
    <row r="659" spans="1:16" s="1" customFormat="1" ht="15.75" outlineLevel="2">
      <c r="A659" s="24" t="s">
        <v>42</v>
      </c>
      <c r="B659" s="65" t="s">
        <v>82</v>
      </c>
      <c r="C659" s="68">
        <f t="shared" si="104"/>
        <v>537</v>
      </c>
      <c r="D659" s="29" t="s">
        <v>83</v>
      </c>
      <c r="E659" s="25">
        <v>40.8</v>
      </c>
      <c r="F659" s="26">
        <v>10</v>
      </c>
      <c r="G659" s="56">
        <f t="shared" si="103"/>
        <v>4.08</v>
      </c>
      <c r="H659" s="25">
        <v>256.003</v>
      </c>
      <c r="I659" s="25">
        <v>350.397</v>
      </c>
      <c r="J659" s="25">
        <v>594.163</v>
      </c>
      <c r="K659" s="25">
        <v>0.397</v>
      </c>
      <c r="L659" s="25">
        <v>115.424</v>
      </c>
      <c r="M659" s="53">
        <f t="shared" si="105"/>
        <v>-40.2</v>
      </c>
      <c r="N659" s="25">
        <v>75.224</v>
      </c>
      <c r="O659" s="27">
        <v>110</v>
      </c>
      <c r="P659" s="27">
        <v>0</v>
      </c>
    </row>
    <row r="660" spans="1:16" s="1" customFormat="1" ht="15.75" outlineLevel="2">
      <c r="A660" s="24" t="s">
        <v>42</v>
      </c>
      <c r="B660" s="65" t="s">
        <v>1124</v>
      </c>
      <c r="C660" s="68">
        <f t="shared" si="104"/>
        <v>538</v>
      </c>
      <c r="D660" s="29" t="s">
        <v>1125</v>
      </c>
      <c r="E660" s="25">
        <v>118.265</v>
      </c>
      <c r="F660" s="26">
        <v>10</v>
      </c>
      <c r="G660" s="56">
        <f>+E660/F660</f>
        <v>11.8265</v>
      </c>
      <c r="H660" s="25">
        <v>-61.83</v>
      </c>
      <c r="I660" s="25">
        <v>916.656</v>
      </c>
      <c r="J660" s="25">
        <v>937.68</v>
      </c>
      <c r="K660" s="25">
        <v>54.906</v>
      </c>
      <c r="L660" s="25">
        <v>5.107</v>
      </c>
      <c r="M660" s="53">
        <f>+N660-L660</f>
        <v>-25.698999999999998</v>
      </c>
      <c r="N660" s="25">
        <v>-20.592</v>
      </c>
      <c r="O660" s="27">
        <v>0</v>
      </c>
      <c r="P660" s="27">
        <v>0</v>
      </c>
    </row>
    <row r="661" spans="1:16" s="1" customFormat="1" ht="15.75" outlineLevel="2">
      <c r="A661" s="24" t="s">
        <v>42</v>
      </c>
      <c r="B661" s="65" t="s">
        <v>614</v>
      </c>
      <c r="C661" s="68">
        <f t="shared" si="104"/>
        <v>539</v>
      </c>
      <c r="D661" s="29" t="s">
        <v>615</v>
      </c>
      <c r="E661" s="25">
        <v>40</v>
      </c>
      <c r="F661" s="26">
        <v>10</v>
      </c>
      <c r="G661" s="56">
        <f t="shared" si="103"/>
        <v>4</v>
      </c>
      <c r="H661" s="25">
        <v>25.193</v>
      </c>
      <c r="I661" s="25">
        <v>40.739</v>
      </c>
      <c r="J661" s="25">
        <v>61.56</v>
      </c>
      <c r="K661" s="25">
        <v>0.944</v>
      </c>
      <c r="L661" s="25">
        <v>-13.442</v>
      </c>
      <c r="M661" s="53">
        <f t="shared" si="105"/>
        <v>-0.17999999999999972</v>
      </c>
      <c r="N661" s="25">
        <v>-13.622</v>
      </c>
      <c r="O661" s="27">
        <v>0</v>
      </c>
      <c r="P661" s="27">
        <v>0</v>
      </c>
    </row>
    <row r="662" spans="1:16" s="1" customFormat="1" ht="15.75" outlineLevel="2">
      <c r="A662" s="24" t="s">
        <v>42</v>
      </c>
      <c r="B662" s="65" t="s">
        <v>616</v>
      </c>
      <c r="C662" s="68">
        <f t="shared" si="104"/>
        <v>540</v>
      </c>
      <c r="D662" s="29" t="s">
        <v>617</v>
      </c>
      <c r="E662" s="25">
        <v>27.495</v>
      </c>
      <c r="F662" s="26">
        <v>10</v>
      </c>
      <c r="G662" s="56">
        <f t="shared" si="103"/>
        <v>2.7495000000000003</v>
      </c>
      <c r="H662" s="25">
        <v>68.094</v>
      </c>
      <c r="I662" s="25">
        <v>153.144</v>
      </c>
      <c r="J662" s="25">
        <v>360.897</v>
      </c>
      <c r="K662" s="25">
        <v>9.106</v>
      </c>
      <c r="L662" s="25">
        <v>34.677</v>
      </c>
      <c r="M662" s="53">
        <f t="shared" si="105"/>
        <v>-12.227</v>
      </c>
      <c r="N662" s="25">
        <v>22.45</v>
      </c>
      <c r="O662" s="27">
        <v>35</v>
      </c>
      <c r="P662" s="27">
        <v>0</v>
      </c>
    </row>
    <row r="663" spans="1:16" s="1" customFormat="1" ht="15.75" outlineLevel="2">
      <c r="A663" s="24" t="s">
        <v>42</v>
      </c>
      <c r="B663" s="65" t="s">
        <v>1081</v>
      </c>
      <c r="C663" s="68">
        <f t="shared" si="104"/>
        <v>541</v>
      </c>
      <c r="D663" s="29" t="s">
        <v>1082</v>
      </c>
      <c r="E663" s="25">
        <v>475.371</v>
      </c>
      <c r="F663" s="26">
        <v>10</v>
      </c>
      <c r="G663" s="56">
        <f>+E663/F663</f>
        <v>47.537099999999995</v>
      </c>
      <c r="H663" s="25">
        <v>3228.658</v>
      </c>
      <c r="I663" s="25">
        <v>6154.284</v>
      </c>
      <c r="J663" s="25">
        <v>5436.189</v>
      </c>
      <c r="K663" s="25">
        <v>151.308</v>
      </c>
      <c r="L663" s="25">
        <v>1036.905</v>
      </c>
      <c r="M663" s="53">
        <f>+N663-L663</f>
        <v>-223.39199999999994</v>
      </c>
      <c r="N663" s="25">
        <v>813.513</v>
      </c>
      <c r="O663" s="27">
        <v>85</v>
      </c>
      <c r="P663" s="27">
        <v>0</v>
      </c>
    </row>
    <row r="664" spans="1:16" s="1" customFormat="1" ht="15.75" outlineLevel="2">
      <c r="A664" s="24" t="s">
        <v>42</v>
      </c>
      <c r="B664" s="65" t="s">
        <v>620</v>
      </c>
      <c r="C664" s="68">
        <f t="shared" si="104"/>
        <v>542</v>
      </c>
      <c r="D664" s="29" t="s">
        <v>621</v>
      </c>
      <c r="E664" s="25">
        <v>68.993</v>
      </c>
      <c r="F664" s="26">
        <v>5</v>
      </c>
      <c r="G664" s="56">
        <f t="shared" si="103"/>
        <v>13.798599999999999</v>
      </c>
      <c r="H664" s="25">
        <v>389.48</v>
      </c>
      <c r="I664" s="25">
        <v>530.938</v>
      </c>
      <c r="J664" s="25">
        <v>897.234</v>
      </c>
      <c r="K664" s="25">
        <v>2.998</v>
      </c>
      <c r="L664" s="25">
        <v>105.384</v>
      </c>
      <c r="M664" s="53">
        <f t="shared" si="105"/>
        <v>-26.358999999999995</v>
      </c>
      <c r="N664" s="25">
        <v>79.025</v>
      </c>
      <c r="O664" s="27">
        <v>50</v>
      </c>
      <c r="P664" s="27">
        <v>0</v>
      </c>
    </row>
    <row r="665" spans="1:16" s="1" customFormat="1" ht="15.75" outlineLevel="2">
      <c r="A665" s="24" t="s">
        <v>42</v>
      </c>
      <c r="B665" s="65" t="s">
        <v>618</v>
      </c>
      <c r="C665" s="68">
        <f t="shared" si="104"/>
        <v>543</v>
      </c>
      <c r="D665" s="29" t="s">
        <v>619</v>
      </c>
      <c r="E665" s="25">
        <v>25</v>
      </c>
      <c r="F665" s="26">
        <v>10</v>
      </c>
      <c r="G665" s="56">
        <f t="shared" si="103"/>
        <v>2.5</v>
      </c>
      <c r="H665" s="25">
        <v>57.408</v>
      </c>
      <c r="I665" s="25">
        <v>95.586</v>
      </c>
      <c r="J665" s="25">
        <v>126.994</v>
      </c>
      <c r="K665" s="25">
        <v>1.057</v>
      </c>
      <c r="L665" s="25">
        <v>25.268</v>
      </c>
      <c r="M665" s="53">
        <f t="shared" si="105"/>
        <v>-8.844000000000001</v>
      </c>
      <c r="N665" s="25">
        <v>16.424</v>
      </c>
      <c r="O665" s="27">
        <v>40</v>
      </c>
      <c r="P665" s="27">
        <v>0</v>
      </c>
    </row>
    <row r="666" spans="1:16" s="1" customFormat="1" ht="16.5" outlineLevel="2" thickBot="1">
      <c r="A666" s="24" t="s">
        <v>42</v>
      </c>
      <c r="B666" s="65" t="s">
        <v>622</v>
      </c>
      <c r="C666" s="31">
        <f t="shared" si="104"/>
        <v>544</v>
      </c>
      <c r="D666" s="32" t="s">
        <v>623</v>
      </c>
      <c r="E666" s="33">
        <v>219.818</v>
      </c>
      <c r="F666" s="34">
        <v>10</v>
      </c>
      <c r="G666" s="37">
        <f t="shared" si="103"/>
        <v>21.9818</v>
      </c>
      <c r="H666" s="33">
        <v>1461.997</v>
      </c>
      <c r="I666" s="33">
        <v>1952.828</v>
      </c>
      <c r="J666" s="33">
        <v>736.531</v>
      </c>
      <c r="K666" s="33">
        <v>41.791</v>
      </c>
      <c r="L666" s="33">
        <v>449.117</v>
      </c>
      <c r="M666" s="53">
        <f t="shared" si="105"/>
        <v>-19.326000000000022</v>
      </c>
      <c r="N666" s="33">
        <v>429.791</v>
      </c>
      <c r="O666" s="36">
        <v>60</v>
      </c>
      <c r="P666" s="36">
        <v>0</v>
      </c>
    </row>
    <row r="667" spans="1:16" s="1" customFormat="1" ht="16.5" outlineLevel="1" thickBot="1">
      <c r="A667" s="29" t="s">
        <v>948</v>
      </c>
      <c r="B667" s="65"/>
      <c r="C667" s="38">
        <f>COUNT(C656:C666)</f>
        <v>11</v>
      </c>
      <c r="D667" s="39"/>
      <c r="E667" s="39">
        <f>SUBTOTAL(9,E656:E666)</f>
        <v>1389.955</v>
      </c>
      <c r="F667" s="40"/>
      <c r="G667" s="41">
        <f aca="true" t="shared" si="106" ref="G667:N667">SUBTOTAL(9,G656:G666)</f>
        <v>148.89479999999998</v>
      </c>
      <c r="H667" s="39">
        <f t="shared" si="106"/>
        <v>6412.222</v>
      </c>
      <c r="I667" s="39">
        <f t="shared" si="106"/>
        <v>12531.048999999999</v>
      </c>
      <c r="J667" s="39">
        <f t="shared" si="106"/>
        <v>11469.419000000002</v>
      </c>
      <c r="K667" s="39">
        <f t="shared" si="106"/>
        <v>298.132</v>
      </c>
      <c r="L667" s="39">
        <f t="shared" si="106"/>
        <v>2154.174</v>
      </c>
      <c r="M667" s="41">
        <f t="shared" si="106"/>
        <v>-491.3299999999999</v>
      </c>
      <c r="N667" s="39">
        <f t="shared" si="106"/>
        <v>1662.844</v>
      </c>
      <c r="O667" s="42"/>
      <c r="P667" s="42"/>
    </row>
    <row r="668" spans="1:16" s="1" customFormat="1" ht="15.75" outlineLevel="1">
      <c r="A668" s="29"/>
      <c r="B668" s="65"/>
      <c r="C668" s="43"/>
      <c r="D668" s="44"/>
      <c r="E668" s="35"/>
      <c r="F668" s="45"/>
      <c r="G668" s="57"/>
      <c r="H668" s="35"/>
      <c r="I668" s="35"/>
      <c r="J668" s="35"/>
      <c r="K668" s="35"/>
      <c r="L668" s="35"/>
      <c r="M668" s="57"/>
      <c r="N668" s="35"/>
      <c r="O668" s="46"/>
      <c r="P668" s="46"/>
    </row>
    <row r="669" spans="1:16" s="1" customFormat="1" ht="18.75" outlineLevel="1">
      <c r="A669" s="29"/>
      <c r="B669" s="65"/>
      <c r="C669" s="43"/>
      <c r="D669" s="47" t="s">
        <v>981</v>
      </c>
      <c r="E669" s="35"/>
      <c r="F669" s="45"/>
      <c r="G669" s="57"/>
      <c r="H669" s="35"/>
      <c r="I669" s="35"/>
      <c r="J669" s="35"/>
      <c r="K669" s="35"/>
      <c r="L669" s="35"/>
      <c r="M669" s="57"/>
      <c r="N669" s="35"/>
      <c r="O669" s="46"/>
      <c r="P669" s="46"/>
    </row>
    <row r="670" spans="1:16" s="1" customFormat="1" ht="15.75" outlineLevel="1">
      <c r="A670" s="29"/>
      <c r="B670" s="65"/>
      <c r="C670" s="43"/>
      <c r="D670" s="44"/>
      <c r="E670" s="35"/>
      <c r="F670" s="45"/>
      <c r="G670" s="57"/>
      <c r="H670" s="35"/>
      <c r="I670" s="35"/>
      <c r="J670" s="35"/>
      <c r="K670" s="35"/>
      <c r="L670" s="35"/>
      <c r="M670" s="57"/>
      <c r="N670" s="35"/>
      <c r="O670" s="46"/>
      <c r="P670" s="46"/>
    </row>
    <row r="671" spans="1:16" s="1" customFormat="1" ht="15.75" outlineLevel="2">
      <c r="A671" s="24" t="s">
        <v>624</v>
      </c>
      <c r="B671" s="65" t="s">
        <v>625</v>
      </c>
      <c r="C671" s="48">
        <f>+C666+1</f>
        <v>545</v>
      </c>
      <c r="D671" s="49" t="s">
        <v>626</v>
      </c>
      <c r="E671" s="50">
        <v>9.681</v>
      </c>
      <c r="F671" s="51">
        <v>10</v>
      </c>
      <c r="G671" s="53">
        <f aca="true" t="shared" si="107" ref="G671:G679">+E671/F671</f>
        <v>0.9681</v>
      </c>
      <c r="H671" s="50">
        <v>-278.101</v>
      </c>
      <c r="I671" s="50">
        <v>785.018</v>
      </c>
      <c r="J671" s="50">
        <v>1942.387</v>
      </c>
      <c r="K671" s="50">
        <v>45.894</v>
      </c>
      <c r="L671" s="50">
        <v>32.764</v>
      </c>
      <c r="M671" s="53">
        <f>+N671-L671</f>
        <v>-48.282000000000004</v>
      </c>
      <c r="N671" s="50">
        <v>-15.518</v>
      </c>
      <c r="O671" s="52">
        <v>0</v>
      </c>
      <c r="P671" s="52">
        <v>0</v>
      </c>
    </row>
    <row r="672" spans="1:16" s="1" customFormat="1" ht="15.75" outlineLevel="2">
      <c r="A672" s="24" t="s">
        <v>624</v>
      </c>
      <c r="B672" s="65" t="s">
        <v>627</v>
      </c>
      <c r="C672" s="68">
        <f aca="true" t="shared" si="108" ref="C672:C677">+C671+1</f>
        <v>546</v>
      </c>
      <c r="D672" s="29" t="s">
        <v>628</v>
      </c>
      <c r="E672" s="25">
        <v>90</v>
      </c>
      <c r="F672" s="26">
        <v>10</v>
      </c>
      <c r="G672" s="56">
        <f t="shared" si="107"/>
        <v>9</v>
      </c>
      <c r="H672" s="25">
        <v>-174.61</v>
      </c>
      <c r="I672" s="25">
        <v>66.529</v>
      </c>
      <c r="J672" s="25">
        <v>23.842</v>
      </c>
      <c r="K672" s="25">
        <v>0.048</v>
      </c>
      <c r="L672" s="25">
        <v>6.274</v>
      </c>
      <c r="M672" s="53">
        <f aca="true" t="shared" si="109" ref="M672:M679">+N672-L672</f>
        <v>-2.449</v>
      </c>
      <c r="N672" s="25">
        <v>3.825</v>
      </c>
      <c r="O672" s="27">
        <v>0</v>
      </c>
      <c r="P672" s="27">
        <v>0</v>
      </c>
    </row>
    <row r="673" spans="1:16" s="1" customFormat="1" ht="15.75" outlineLevel="2">
      <c r="A673" s="24" t="s">
        <v>624</v>
      </c>
      <c r="B673" s="65" t="s">
        <v>629</v>
      </c>
      <c r="C673" s="68">
        <f t="shared" si="108"/>
        <v>547</v>
      </c>
      <c r="D673" s="29" t="s">
        <v>630</v>
      </c>
      <c r="E673" s="25">
        <v>80</v>
      </c>
      <c r="F673" s="26">
        <v>10</v>
      </c>
      <c r="G673" s="56">
        <f t="shared" si="107"/>
        <v>8</v>
      </c>
      <c r="H673" s="25">
        <v>57.741</v>
      </c>
      <c r="I673" s="25">
        <v>395.266</v>
      </c>
      <c r="J673" s="25">
        <v>892.093</v>
      </c>
      <c r="K673" s="25">
        <v>5.627</v>
      </c>
      <c r="L673" s="25">
        <v>25.231</v>
      </c>
      <c r="M673" s="53">
        <f t="shared" si="109"/>
        <v>-19.557000000000002</v>
      </c>
      <c r="N673" s="25">
        <v>5.674</v>
      </c>
      <c r="O673" s="27">
        <v>0</v>
      </c>
      <c r="P673" s="27">
        <v>0</v>
      </c>
    </row>
    <row r="674" spans="1:16" s="1" customFormat="1" ht="15.75" outlineLevel="2">
      <c r="A674" s="24" t="s">
        <v>624</v>
      </c>
      <c r="B674" s="65" t="s">
        <v>761</v>
      </c>
      <c r="C674" s="68">
        <f t="shared" si="108"/>
        <v>548</v>
      </c>
      <c r="D674" s="29" t="s">
        <v>762</v>
      </c>
      <c r="E674" s="25">
        <v>4.375</v>
      </c>
      <c r="F674" s="26">
        <v>10</v>
      </c>
      <c r="G674" s="56">
        <f t="shared" si="107"/>
        <v>0.4375</v>
      </c>
      <c r="H674" s="25">
        <v>1.53</v>
      </c>
      <c r="I674" s="25">
        <v>2.819</v>
      </c>
      <c r="J674" s="25">
        <v>0</v>
      </c>
      <c r="K674" s="25">
        <v>0</v>
      </c>
      <c r="L674" s="25">
        <v>-1.551</v>
      </c>
      <c r="M674" s="53">
        <f t="shared" si="109"/>
        <v>0</v>
      </c>
      <c r="N674" s="25">
        <v>-1.551</v>
      </c>
      <c r="O674" s="27">
        <v>0</v>
      </c>
      <c r="P674" s="27">
        <v>0</v>
      </c>
    </row>
    <row r="675" spans="1:16" s="1" customFormat="1" ht="15.75" outlineLevel="2">
      <c r="A675" s="24" t="s">
        <v>624</v>
      </c>
      <c r="B675" s="65" t="s">
        <v>763</v>
      </c>
      <c r="C675" s="68">
        <f t="shared" si="108"/>
        <v>549</v>
      </c>
      <c r="D675" s="29" t="s">
        <v>764</v>
      </c>
      <c r="E675" s="25">
        <v>5.683</v>
      </c>
      <c r="F675" s="26">
        <v>10</v>
      </c>
      <c r="G675" s="56">
        <f t="shared" si="107"/>
        <v>0.5683</v>
      </c>
      <c r="H675" s="25">
        <v>-822.962</v>
      </c>
      <c r="I675" s="25">
        <v>4.95</v>
      </c>
      <c r="J675" s="25">
        <v>0</v>
      </c>
      <c r="K675" s="25">
        <v>0</v>
      </c>
      <c r="L675" s="25">
        <v>-1.534</v>
      </c>
      <c r="M675" s="53">
        <f t="shared" si="109"/>
        <v>0</v>
      </c>
      <c r="N675" s="25">
        <v>-1.534</v>
      </c>
      <c r="O675" s="27">
        <v>0</v>
      </c>
      <c r="P675" s="27">
        <v>0</v>
      </c>
    </row>
    <row r="676" spans="1:16" s="1" customFormat="1" ht="15.75" outlineLevel="2">
      <c r="A676" s="24" t="s">
        <v>624</v>
      </c>
      <c r="B676" s="65" t="s">
        <v>631</v>
      </c>
      <c r="C676" s="68">
        <f t="shared" si="108"/>
        <v>550</v>
      </c>
      <c r="D676" s="29" t="s">
        <v>632</v>
      </c>
      <c r="E676" s="25">
        <v>20.419</v>
      </c>
      <c r="F676" s="26">
        <v>10</v>
      </c>
      <c r="G676" s="56">
        <f t="shared" si="107"/>
        <v>2.0419</v>
      </c>
      <c r="H676" s="25">
        <v>-53.853</v>
      </c>
      <c r="I676" s="25">
        <v>197.072</v>
      </c>
      <c r="J676" s="25">
        <v>792.973</v>
      </c>
      <c r="K676" s="25">
        <v>7.783</v>
      </c>
      <c r="L676" s="25">
        <v>-23.713</v>
      </c>
      <c r="M676" s="53">
        <f t="shared" si="109"/>
        <v>-8.350000000000001</v>
      </c>
      <c r="N676" s="25">
        <v>-32.063</v>
      </c>
      <c r="O676" s="27">
        <v>0</v>
      </c>
      <c r="P676" s="27">
        <v>0</v>
      </c>
    </row>
    <row r="677" spans="1:16" s="1" customFormat="1" ht="15.75" outlineLevel="2">
      <c r="A677" s="24" t="s">
        <v>624</v>
      </c>
      <c r="B677" s="65" t="s">
        <v>767</v>
      </c>
      <c r="C677" s="68">
        <f t="shared" si="108"/>
        <v>551</v>
      </c>
      <c r="D677" s="29" t="s">
        <v>768</v>
      </c>
      <c r="E677" s="25">
        <v>14.352</v>
      </c>
      <c r="F677" s="26">
        <v>10</v>
      </c>
      <c r="G677" s="56">
        <f t="shared" si="107"/>
        <v>1.4352</v>
      </c>
      <c r="H677" s="25">
        <v>-34.702</v>
      </c>
      <c r="I677" s="25">
        <v>4.676</v>
      </c>
      <c r="J677" s="25">
        <v>0</v>
      </c>
      <c r="K677" s="25">
        <v>0</v>
      </c>
      <c r="L677" s="25">
        <v>-0.725</v>
      </c>
      <c r="M677" s="53">
        <f t="shared" si="109"/>
        <v>-0.030000000000000027</v>
      </c>
      <c r="N677" s="25">
        <v>-0.755</v>
      </c>
      <c r="O677" s="27">
        <v>0</v>
      </c>
      <c r="P677" s="27">
        <v>0</v>
      </c>
    </row>
    <row r="678" spans="1:16" s="1" customFormat="1" ht="15.75" outlineLevel="2">
      <c r="A678" s="24" t="s">
        <v>624</v>
      </c>
      <c r="B678" s="65" t="s">
        <v>765</v>
      </c>
      <c r="C678" s="68">
        <f>+C677+1</f>
        <v>552</v>
      </c>
      <c r="D678" s="29" t="s">
        <v>766</v>
      </c>
      <c r="E678" s="25">
        <v>56.584</v>
      </c>
      <c r="F678" s="26">
        <v>10</v>
      </c>
      <c r="G678" s="56">
        <f t="shared" si="107"/>
        <v>5.6584</v>
      </c>
      <c r="H678" s="25">
        <v>-13.534</v>
      </c>
      <c r="I678" s="25">
        <v>513.061</v>
      </c>
      <c r="J678" s="25">
        <v>905.607</v>
      </c>
      <c r="K678" s="25">
        <v>14.294</v>
      </c>
      <c r="L678" s="25">
        <v>22.173</v>
      </c>
      <c r="M678" s="53">
        <f t="shared" si="109"/>
        <v>-5.887999999999998</v>
      </c>
      <c r="N678" s="25">
        <v>16.285</v>
      </c>
      <c r="O678" s="27">
        <v>0</v>
      </c>
      <c r="P678" s="27">
        <v>0</v>
      </c>
    </row>
    <row r="679" spans="1:16" s="1" customFormat="1" ht="16.5" outlineLevel="2" thickBot="1">
      <c r="A679" s="24" t="s">
        <v>624</v>
      </c>
      <c r="B679" s="65" t="s">
        <v>633</v>
      </c>
      <c r="C679" s="31">
        <f>+C678+1</f>
        <v>553</v>
      </c>
      <c r="D679" s="32" t="s">
        <v>634</v>
      </c>
      <c r="E679" s="33">
        <v>76.057</v>
      </c>
      <c r="F679" s="34">
        <v>10</v>
      </c>
      <c r="G679" s="37">
        <f t="shared" si="107"/>
        <v>7.605700000000001</v>
      </c>
      <c r="H679" s="33">
        <v>-24.509</v>
      </c>
      <c r="I679" s="33">
        <v>301.275</v>
      </c>
      <c r="J679" s="33">
        <v>890.15</v>
      </c>
      <c r="K679" s="33">
        <v>30.809</v>
      </c>
      <c r="L679" s="33">
        <v>-25.675</v>
      </c>
      <c r="M679" s="53">
        <f t="shared" si="109"/>
        <v>-10.861</v>
      </c>
      <c r="N679" s="33">
        <v>-36.536</v>
      </c>
      <c r="O679" s="36">
        <v>0</v>
      </c>
      <c r="P679" s="36">
        <v>0</v>
      </c>
    </row>
    <row r="680" spans="1:16" s="1" customFormat="1" ht="16.5" outlineLevel="1" thickBot="1">
      <c r="A680" s="29" t="s">
        <v>949</v>
      </c>
      <c r="B680" s="65"/>
      <c r="C680" s="38">
        <f>COUNT(C671:C679)</f>
        <v>9</v>
      </c>
      <c r="D680" s="39"/>
      <c r="E680" s="39">
        <f>SUBTOTAL(9,E671:E679)</f>
        <v>357.151</v>
      </c>
      <c r="F680" s="40"/>
      <c r="G680" s="41">
        <f aca="true" t="shared" si="110" ref="G680:N680">SUBTOTAL(9,G671:G679)</f>
        <v>35.7151</v>
      </c>
      <c r="H680" s="39">
        <f t="shared" si="110"/>
        <v>-1343.0000000000002</v>
      </c>
      <c r="I680" s="39">
        <f t="shared" si="110"/>
        <v>2270.666</v>
      </c>
      <c r="J680" s="39">
        <f t="shared" si="110"/>
        <v>5447.052</v>
      </c>
      <c r="K680" s="39">
        <f t="shared" si="110"/>
        <v>104.455</v>
      </c>
      <c r="L680" s="39">
        <f t="shared" si="110"/>
        <v>33.244</v>
      </c>
      <c r="M680" s="41">
        <f t="shared" si="110"/>
        <v>-95.41700000000002</v>
      </c>
      <c r="N680" s="39">
        <f t="shared" si="110"/>
        <v>-62.173</v>
      </c>
      <c r="O680" s="42"/>
      <c r="P680" s="42"/>
    </row>
    <row r="681" spans="1:16" s="1" customFormat="1" ht="15.75" outlineLevel="1">
      <c r="A681" s="29"/>
      <c r="B681" s="65"/>
      <c r="C681" s="43"/>
      <c r="D681" s="44"/>
      <c r="E681" s="35"/>
      <c r="F681" s="45"/>
      <c r="G681" s="57"/>
      <c r="H681" s="35"/>
      <c r="I681" s="35"/>
      <c r="J681" s="35"/>
      <c r="K681" s="35"/>
      <c r="L681" s="35"/>
      <c r="M681" s="57"/>
      <c r="N681" s="35"/>
      <c r="O681" s="46"/>
      <c r="P681" s="46"/>
    </row>
    <row r="682" spans="1:16" s="1" customFormat="1" ht="18.75" outlineLevel="1">
      <c r="A682" s="29"/>
      <c r="B682" s="65"/>
      <c r="C682" s="43"/>
      <c r="D682" s="47" t="s">
        <v>982</v>
      </c>
      <c r="E682" s="35"/>
      <c r="F682" s="45"/>
      <c r="G682" s="57"/>
      <c r="H682" s="35"/>
      <c r="I682" s="35"/>
      <c r="J682" s="35"/>
      <c r="K682" s="35"/>
      <c r="L682" s="35"/>
      <c r="M682" s="57"/>
      <c r="N682" s="35"/>
      <c r="O682" s="46"/>
      <c r="P682" s="46"/>
    </row>
    <row r="683" spans="1:16" s="1" customFormat="1" ht="15.75" outlineLevel="1">
      <c r="A683" s="29"/>
      <c r="B683" s="65"/>
      <c r="C683" s="43"/>
      <c r="D683" s="44"/>
      <c r="E683" s="35"/>
      <c r="F683" s="45"/>
      <c r="G683" s="57"/>
      <c r="H683" s="35"/>
      <c r="I683" s="35"/>
      <c r="J683" s="35"/>
      <c r="K683" s="35"/>
      <c r="L683" s="35"/>
      <c r="M683" s="57"/>
      <c r="N683" s="35"/>
      <c r="O683" s="46"/>
      <c r="P683" s="46"/>
    </row>
    <row r="684" spans="1:16" s="1" customFormat="1" ht="15.75" outlineLevel="2">
      <c r="A684" s="24" t="s">
        <v>639</v>
      </c>
      <c r="B684" s="65"/>
      <c r="C684" s="48">
        <f>+C679+1</f>
        <v>554</v>
      </c>
      <c r="D684" s="49" t="s">
        <v>1207</v>
      </c>
      <c r="E684" s="50">
        <v>75.6</v>
      </c>
      <c r="F684" s="51">
        <v>10</v>
      </c>
      <c r="G684" s="53">
        <f>+E684/F684</f>
        <v>7.56</v>
      </c>
      <c r="H684" s="50">
        <v>446.414</v>
      </c>
      <c r="I684" s="50">
        <v>1287.478</v>
      </c>
      <c r="J684" s="50">
        <v>2225.171</v>
      </c>
      <c r="K684" s="50">
        <v>26.35</v>
      </c>
      <c r="L684" s="50">
        <v>137.091</v>
      </c>
      <c r="M684" s="53">
        <f>+N684-L684</f>
        <v>-48.59</v>
      </c>
      <c r="N684" s="50">
        <v>88.501</v>
      </c>
      <c r="O684" s="52">
        <v>40</v>
      </c>
      <c r="P684" s="52">
        <v>0</v>
      </c>
    </row>
    <row r="685" spans="1:16" s="1" customFormat="1" ht="15.75" outlineLevel="2">
      <c r="A685" s="24" t="s">
        <v>639</v>
      </c>
      <c r="B685" s="65" t="s">
        <v>640</v>
      </c>
      <c r="C685" s="48">
        <f>+C684+1</f>
        <v>555</v>
      </c>
      <c r="D685" s="49" t="s">
        <v>641</v>
      </c>
      <c r="E685" s="50">
        <v>20</v>
      </c>
      <c r="F685" s="51">
        <v>10</v>
      </c>
      <c r="G685" s="53">
        <f>+E685/F685</f>
        <v>2</v>
      </c>
      <c r="H685" s="50">
        <v>-111.674</v>
      </c>
      <c r="I685" s="50">
        <v>215.09</v>
      </c>
      <c r="J685" s="50">
        <v>0</v>
      </c>
      <c r="K685" s="50">
        <v>35.401</v>
      </c>
      <c r="L685" s="50">
        <v>-0.755</v>
      </c>
      <c r="M685" s="53">
        <f>+N685-L685</f>
        <v>0.14600000000000002</v>
      </c>
      <c r="N685" s="50">
        <v>-0.609</v>
      </c>
      <c r="O685" s="52">
        <v>0</v>
      </c>
      <c r="P685" s="52">
        <v>0</v>
      </c>
    </row>
    <row r="686" spans="1:16" s="1" customFormat="1" ht="15.75" outlineLevel="2">
      <c r="A686" s="24" t="s">
        <v>639</v>
      </c>
      <c r="B686" s="65" t="s">
        <v>642</v>
      </c>
      <c r="C686" s="48">
        <f>+C685+1</f>
        <v>556</v>
      </c>
      <c r="D686" s="29" t="s">
        <v>643</v>
      </c>
      <c r="E686" s="25">
        <v>60</v>
      </c>
      <c r="F686" s="26">
        <v>10</v>
      </c>
      <c r="G686" s="56">
        <f>+E686/F686</f>
        <v>6</v>
      </c>
      <c r="H686" s="25">
        <v>72.283</v>
      </c>
      <c r="I686" s="25">
        <v>112.683</v>
      </c>
      <c r="J686" s="25">
        <v>80.833</v>
      </c>
      <c r="K686" s="25">
        <v>2.367</v>
      </c>
      <c r="L686" s="25">
        <v>-13.566</v>
      </c>
      <c r="M686" s="53">
        <f>+N686-L686</f>
        <v>-0.5849999999999991</v>
      </c>
      <c r="N686" s="25">
        <v>-14.151</v>
      </c>
      <c r="O686" s="27">
        <v>7.5</v>
      </c>
      <c r="P686" s="27">
        <v>0</v>
      </c>
    </row>
    <row r="687" spans="1:16" s="1" customFormat="1" ht="15.75" outlineLevel="2">
      <c r="A687" s="24" t="s">
        <v>639</v>
      </c>
      <c r="B687" s="65" t="s">
        <v>644</v>
      </c>
      <c r="C687" s="31">
        <f>+C686+1</f>
        <v>557</v>
      </c>
      <c r="D687" s="32" t="s">
        <v>645</v>
      </c>
      <c r="E687" s="33">
        <v>34</v>
      </c>
      <c r="F687" s="34">
        <v>10</v>
      </c>
      <c r="G687" s="37">
        <f>+E687/F687</f>
        <v>3.4</v>
      </c>
      <c r="H687" s="33">
        <v>56.772</v>
      </c>
      <c r="I687" s="33">
        <v>361.826</v>
      </c>
      <c r="J687" s="33">
        <v>238.257</v>
      </c>
      <c r="K687" s="33">
        <v>15.207</v>
      </c>
      <c r="L687" s="33">
        <v>-15.476</v>
      </c>
      <c r="M687" s="53">
        <f>+N687-L687</f>
        <v>-1.709999999999999</v>
      </c>
      <c r="N687" s="33">
        <v>-17.186</v>
      </c>
      <c r="O687" s="36">
        <v>0</v>
      </c>
      <c r="P687" s="36">
        <v>0</v>
      </c>
    </row>
    <row r="688" spans="1:16" s="1" customFormat="1" ht="16.5" outlineLevel="2" thickBot="1">
      <c r="A688" s="24" t="s">
        <v>639</v>
      </c>
      <c r="B688" s="65"/>
      <c r="C688" s="31">
        <f>+C687+1</f>
        <v>558</v>
      </c>
      <c r="D688" s="32" t="s">
        <v>1213</v>
      </c>
      <c r="E688" s="33">
        <v>120.288</v>
      </c>
      <c r="F688" s="34">
        <v>10</v>
      </c>
      <c r="G688" s="37">
        <f>+E688/F688</f>
        <v>12.0288</v>
      </c>
      <c r="H688" s="33">
        <v>496.913</v>
      </c>
      <c r="I688" s="33">
        <v>1972.421</v>
      </c>
      <c r="J688" s="33">
        <v>2632.059</v>
      </c>
      <c r="K688" s="33">
        <v>74.136</v>
      </c>
      <c r="L688" s="33">
        <v>22.24</v>
      </c>
      <c r="M688" s="53">
        <f>+N688-L688</f>
        <v>-13.407999999999998</v>
      </c>
      <c r="N688" s="33">
        <v>8.832</v>
      </c>
      <c r="O688" s="36">
        <v>10</v>
      </c>
      <c r="P688" s="36">
        <v>0</v>
      </c>
    </row>
    <row r="689" spans="1:16" s="1" customFormat="1" ht="16.5" outlineLevel="1" thickBot="1">
      <c r="A689" s="29" t="s">
        <v>950</v>
      </c>
      <c r="B689" s="65"/>
      <c r="C689" s="38">
        <f>COUNT(C684:C688)</f>
        <v>5</v>
      </c>
      <c r="D689" s="39"/>
      <c r="E689" s="39">
        <f>SUBTOTAL(9,E684:E688)</f>
        <v>309.888</v>
      </c>
      <c r="F689" s="40"/>
      <c r="G689" s="41">
        <f aca="true" t="shared" si="111" ref="G689:N689">SUBTOTAL(9,G684:G688)</f>
        <v>30.988799999999998</v>
      </c>
      <c r="H689" s="39">
        <f t="shared" si="111"/>
        <v>960.7080000000001</v>
      </c>
      <c r="I689" s="39">
        <f t="shared" si="111"/>
        <v>3949.498</v>
      </c>
      <c r="J689" s="39">
        <f t="shared" si="111"/>
        <v>5176.32</v>
      </c>
      <c r="K689" s="39">
        <f t="shared" si="111"/>
        <v>153.461</v>
      </c>
      <c r="L689" s="39">
        <f t="shared" si="111"/>
        <v>129.53400000000002</v>
      </c>
      <c r="M689" s="41">
        <f t="shared" si="111"/>
        <v>-64.147</v>
      </c>
      <c r="N689" s="39">
        <f t="shared" si="111"/>
        <v>65.38700000000001</v>
      </c>
      <c r="O689" s="42"/>
      <c r="P689" s="42"/>
    </row>
    <row r="690" spans="1:16" s="1" customFormat="1" ht="15.75" outlineLevel="1">
      <c r="A690" s="29"/>
      <c r="B690" s="65"/>
      <c r="C690" s="43"/>
      <c r="D690" s="44"/>
      <c r="E690" s="35"/>
      <c r="F690" s="45"/>
      <c r="G690" s="57"/>
      <c r="H690" s="35"/>
      <c r="I690" s="35"/>
      <c r="J690" s="35"/>
      <c r="K690" s="35"/>
      <c r="L690" s="35"/>
      <c r="M690" s="57"/>
      <c r="N690" s="35"/>
      <c r="O690" s="46"/>
      <c r="P690" s="46"/>
    </row>
    <row r="691" spans="1:16" s="1" customFormat="1" ht="18.75" outlineLevel="1">
      <c r="A691" s="29"/>
      <c r="B691" s="65"/>
      <c r="C691" s="43"/>
      <c r="D691" s="47" t="s">
        <v>983</v>
      </c>
      <c r="E691" s="35"/>
      <c r="F691" s="45"/>
      <c r="G691" s="57"/>
      <c r="H691" s="35"/>
      <c r="I691" s="35"/>
      <c r="J691" s="35"/>
      <c r="K691" s="35"/>
      <c r="L691" s="35"/>
      <c r="M691" s="57"/>
      <c r="N691" s="35"/>
      <c r="O691" s="46"/>
      <c r="P691" s="46"/>
    </row>
    <row r="692" spans="1:16" s="1" customFormat="1" ht="15.75" outlineLevel="1">
      <c r="A692" s="29"/>
      <c r="B692" s="65"/>
      <c r="C692" s="43"/>
      <c r="D692" s="44"/>
      <c r="E692" s="35"/>
      <c r="F692" s="45"/>
      <c r="G692" s="57"/>
      <c r="H692" s="35"/>
      <c r="I692" s="35"/>
      <c r="J692" s="35"/>
      <c r="K692" s="35"/>
      <c r="L692" s="35"/>
      <c r="M692" s="57"/>
      <c r="N692" s="35"/>
      <c r="O692" s="46"/>
      <c r="P692" s="46"/>
    </row>
    <row r="693" spans="1:16" s="1" customFormat="1" ht="15.75" outlineLevel="2">
      <c r="A693" s="24" t="s">
        <v>64</v>
      </c>
      <c r="B693" s="65" t="s">
        <v>646</v>
      </c>
      <c r="C693" s="48">
        <f>+C688+1</f>
        <v>559</v>
      </c>
      <c r="D693" s="49" t="s">
        <v>647</v>
      </c>
      <c r="E693" s="50">
        <v>39</v>
      </c>
      <c r="F693" s="51">
        <v>10</v>
      </c>
      <c r="G693" s="53">
        <f aca="true" t="shared" si="112" ref="G693:G709">+E693/F693</f>
        <v>3.9</v>
      </c>
      <c r="H693" s="50">
        <v>99.923</v>
      </c>
      <c r="I693" s="50">
        <v>235.477</v>
      </c>
      <c r="J693" s="50">
        <v>493.261</v>
      </c>
      <c r="K693" s="50">
        <v>1.706</v>
      </c>
      <c r="L693" s="50">
        <v>102.734</v>
      </c>
      <c r="M693" s="53">
        <f>+N693-L693</f>
        <v>-33.604</v>
      </c>
      <c r="N693" s="50">
        <v>69.13</v>
      </c>
      <c r="O693" s="52">
        <v>30</v>
      </c>
      <c r="P693" s="52">
        <v>40</v>
      </c>
    </row>
    <row r="694" spans="1:16" s="1" customFormat="1" ht="15.75" outlineLevel="2">
      <c r="A694" s="24" t="s">
        <v>64</v>
      </c>
      <c r="B694" s="65"/>
      <c r="C694" s="48">
        <f aca="true" t="shared" si="113" ref="C694:C707">+C693+1</f>
        <v>560</v>
      </c>
      <c r="D694" s="49" t="s">
        <v>1160</v>
      </c>
      <c r="E694" s="50">
        <v>192</v>
      </c>
      <c r="F694" s="51">
        <v>10</v>
      </c>
      <c r="G694" s="53">
        <f>+E694/F694</f>
        <v>19.2</v>
      </c>
      <c r="H694" s="50">
        <v>238.467</v>
      </c>
      <c r="I694" s="50">
        <v>382.66</v>
      </c>
      <c r="J694" s="50">
        <v>627.058</v>
      </c>
      <c r="K694" s="50">
        <v>0.296</v>
      </c>
      <c r="L694" s="50">
        <v>122.711</v>
      </c>
      <c r="M694" s="53">
        <f>+N694-L694</f>
        <v>-46.896</v>
      </c>
      <c r="N694" s="50">
        <v>75.815</v>
      </c>
      <c r="O694" s="52">
        <v>40</v>
      </c>
      <c r="P694" s="52">
        <v>0</v>
      </c>
    </row>
    <row r="695" spans="1:16" s="1" customFormat="1" ht="15.75" outlineLevel="2">
      <c r="A695" s="24" t="s">
        <v>64</v>
      </c>
      <c r="B695" s="65" t="s">
        <v>648</v>
      </c>
      <c r="C695" s="48">
        <f t="shared" si="113"/>
        <v>561</v>
      </c>
      <c r="D695" s="29" t="s">
        <v>649</v>
      </c>
      <c r="E695" s="25">
        <v>3</v>
      </c>
      <c r="F695" s="26">
        <v>10</v>
      </c>
      <c r="G695" s="56">
        <f t="shared" si="112"/>
        <v>0.3</v>
      </c>
      <c r="H695" s="25">
        <v>5.877</v>
      </c>
      <c r="I695" s="25">
        <v>16.032</v>
      </c>
      <c r="J695" s="25">
        <v>207.762</v>
      </c>
      <c r="K695" s="25">
        <v>0.08</v>
      </c>
      <c r="L695" s="25">
        <v>2.545</v>
      </c>
      <c r="M695" s="53">
        <f aca="true" t="shared" si="114" ref="M695:M709">+N695-L695</f>
        <v>-1.3099999999999998</v>
      </c>
      <c r="N695" s="25">
        <v>1.235</v>
      </c>
      <c r="O695" s="27">
        <v>18</v>
      </c>
      <c r="P695" s="27">
        <v>0</v>
      </c>
    </row>
    <row r="696" spans="1:16" s="1" customFormat="1" ht="15.75" outlineLevel="2">
      <c r="A696" s="24" t="s">
        <v>64</v>
      </c>
      <c r="B696" s="65"/>
      <c r="C696" s="68">
        <f t="shared" si="113"/>
        <v>562</v>
      </c>
      <c r="D696" s="29" t="s">
        <v>1138</v>
      </c>
      <c r="E696" s="25">
        <v>90</v>
      </c>
      <c r="F696" s="26">
        <v>10</v>
      </c>
      <c r="G696" s="56">
        <f>+E696/F696</f>
        <v>9</v>
      </c>
      <c r="H696" s="25">
        <v>16.829</v>
      </c>
      <c r="I696" s="25">
        <v>161.426</v>
      </c>
      <c r="J696" s="25">
        <v>2.357</v>
      </c>
      <c r="K696" s="25">
        <v>0.01</v>
      </c>
      <c r="L696" s="25">
        <v>102.819</v>
      </c>
      <c r="M696" s="53">
        <f>+N696-L696</f>
        <v>-0.02200000000000557</v>
      </c>
      <c r="N696" s="25">
        <v>102.797</v>
      </c>
      <c r="O696" s="27">
        <v>0</v>
      </c>
      <c r="P696" s="27">
        <v>0</v>
      </c>
    </row>
    <row r="697" spans="1:16" s="1" customFormat="1" ht="15.75" outlineLevel="2">
      <c r="A697" s="24" t="s">
        <v>64</v>
      </c>
      <c r="B697" s="65" t="s">
        <v>650</v>
      </c>
      <c r="C697" s="68">
        <f t="shared" si="113"/>
        <v>563</v>
      </c>
      <c r="D697" s="29" t="s">
        <v>651</v>
      </c>
      <c r="E697" s="25">
        <v>190.575</v>
      </c>
      <c r="F697" s="26">
        <v>10</v>
      </c>
      <c r="G697" s="56">
        <f t="shared" si="112"/>
        <v>19.057499999999997</v>
      </c>
      <c r="H697" s="25">
        <v>251.762</v>
      </c>
      <c r="I697" s="25">
        <v>823.538</v>
      </c>
      <c r="J697" s="25">
        <v>866.091</v>
      </c>
      <c r="K697" s="25">
        <v>23.272</v>
      </c>
      <c r="L697" s="25">
        <v>28.225</v>
      </c>
      <c r="M697" s="53">
        <f t="shared" si="114"/>
        <v>-2.2230000000000025</v>
      </c>
      <c r="N697" s="25">
        <v>26.002</v>
      </c>
      <c r="O697" s="27">
        <v>17.5</v>
      </c>
      <c r="P697" s="27">
        <v>0</v>
      </c>
    </row>
    <row r="698" spans="1:16" s="1" customFormat="1" ht="15.75" outlineLevel="2">
      <c r="A698" s="24" t="s">
        <v>64</v>
      </c>
      <c r="B698" s="65" t="s">
        <v>652</v>
      </c>
      <c r="C698" s="68">
        <f t="shared" si="113"/>
        <v>564</v>
      </c>
      <c r="D698" s="29" t="s">
        <v>653</v>
      </c>
      <c r="E698" s="25">
        <v>50.4</v>
      </c>
      <c r="F698" s="26">
        <v>10</v>
      </c>
      <c r="G698" s="56">
        <f t="shared" si="112"/>
        <v>5.04</v>
      </c>
      <c r="H698" s="25">
        <v>215.857</v>
      </c>
      <c r="I698" s="25">
        <v>398.306</v>
      </c>
      <c r="J698" s="25">
        <v>744.66</v>
      </c>
      <c r="K698" s="25">
        <v>7.922</v>
      </c>
      <c r="L698" s="25">
        <v>52.483</v>
      </c>
      <c r="M698" s="53">
        <f t="shared" si="114"/>
        <v>-15.163999999999994</v>
      </c>
      <c r="N698" s="25">
        <v>37.319</v>
      </c>
      <c r="O698" s="27">
        <v>30</v>
      </c>
      <c r="P698" s="27">
        <v>0</v>
      </c>
    </row>
    <row r="699" spans="1:16" s="1" customFormat="1" ht="15.75" outlineLevel="2">
      <c r="A699" s="24" t="s">
        <v>64</v>
      </c>
      <c r="B699" s="65" t="s">
        <v>654</v>
      </c>
      <c r="C699" s="68">
        <f t="shared" si="113"/>
        <v>565</v>
      </c>
      <c r="D699" s="29" t="s">
        <v>655</v>
      </c>
      <c r="E699" s="25">
        <v>59.747</v>
      </c>
      <c r="F699" s="26">
        <v>10</v>
      </c>
      <c r="G699" s="56">
        <f t="shared" si="112"/>
        <v>5.9747</v>
      </c>
      <c r="H699" s="25">
        <v>397.305</v>
      </c>
      <c r="I699" s="25">
        <v>1098.411</v>
      </c>
      <c r="J699" s="25">
        <v>500.131</v>
      </c>
      <c r="K699" s="25">
        <v>7.606</v>
      </c>
      <c r="L699" s="25">
        <v>81.94</v>
      </c>
      <c r="M699" s="53">
        <f t="shared" si="114"/>
        <v>-15.870000000000005</v>
      </c>
      <c r="N699" s="25">
        <v>66.07</v>
      </c>
      <c r="O699" s="27">
        <v>20</v>
      </c>
      <c r="P699" s="27">
        <v>20</v>
      </c>
    </row>
    <row r="700" spans="1:16" s="1" customFormat="1" ht="15.75" outlineLevel="2">
      <c r="A700" s="24" t="s">
        <v>64</v>
      </c>
      <c r="B700" s="65" t="s">
        <v>656</v>
      </c>
      <c r="C700" s="68">
        <f t="shared" si="113"/>
        <v>566</v>
      </c>
      <c r="D700" s="29" t="s">
        <v>657</v>
      </c>
      <c r="E700" s="25">
        <v>42.505</v>
      </c>
      <c r="F700" s="26">
        <v>10</v>
      </c>
      <c r="G700" s="56">
        <f t="shared" si="112"/>
        <v>4.250500000000001</v>
      </c>
      <c r="H700" s="25">
        <v>123.151</v>
      </c>
      <c r="I700" s="25">
        <v>468.869</v>
      </c>
      <c r="J700" s="25">
        <v>1135.641</v>
      </c>
      <c r="K700" s="25">
        <v>18.842</v>
      </c>
      <c r="L700" s="25">
        <v>30.026</v>
      </c>
      <c r="M700" s="53">
        <f t="shared" si="114"/>
        <v>-10.012999999999998</v>
      </c>
      <c r="N700" s="25">
        <v>20.013</v>
      </c>
      <c r="O700" s="27">
        <v>0</v>
      </c>
      <c r="P700" s="27">
        <v>0</v>
      </c>
    </row>
    <row r="701" spans="1:16" s="1" customFormat="1" ht="15.75" outlineLevel="2">
      <c r="A701" s="24" t="s">
        <v>64</v>
      </c>
      <c r="B701" s="65"/>
      <c r="C701" s="68">
        <f t="shared" si="113"/>
        <v>567</v>
      </c>
      <c r="D701" s="29" t="s">
        <v>1141</v>
      </c>
      <c r="E701" s="25">
        <v>452.73</v>
      </c>
      <c r="F701" s="26">
        <v>10</v>
      </c>
      <c r="G701" s="56">
        <f>+E701/F701</f>
        <v>45.273</v>
      </c>
      <c r="H701" s="25">
        <v>1023.029</v>
      </c>
      <c r="I701" s="25">
        <v>3840.243</v>
      </c>
      <c r="J701" s="25">
        <v>10461.254</v>
      </c>
      <c r="K701" s="25">
        <v>61.48</v>
      </c>
      <c r="L701" s="25">
        <v>1150.462</v>
      </c>
      <c r="M701" s="53">
        <f>+N701-L701</f>
        <v>-391.625</v>
      </c>
      <c r="N701" s="25">
        <v>758.837</v>
      </c>
      <c r="O701" s="27">
        <v>140</v>
      </c>
      <c r="P701" s="27">
        <v>0</v>
      </c>
    </row>
    <row r="702" spans="1:16" s="1" customFormat="1" ht="15.75" outlineLevel="2">
      <c r="A702" s="24" t="s">
        <v>64</v>
      </c>
      <c r="B702" s="65" t="s">
        <v>658</v>
      </c>
      <c r="C702" s="68">
        <f t="shared" si="113"/>
        <v>568</v>
      </c>
      <c r="D702" s="29" t="s">
        <v>659</v>
      </c>
      <c r="E702" s="25">
        <v>6</v>
      </c>
      <c r="F702" s="26">
        <v>10</v>
      </c>
      <c r="G702" s="56">
        <f t="shared" si="112"/>
        <v>0.6</v>
      </c>
      <c r="H702" s="25">
        <v>36.956</v>
      </c>
      <c r="I702" s="25">
        <v>150.319</v>
      </c>
      <c r="J702" s="25">
        <v>303.595</v>
      </c>
      <c r="K702" s="25">
        <v>7.459</v>
      </c>
      <c r="L702" s="25">
        <v>7.861</v>
      </c>
      <c r="M702" s="53">
        <f t="shared" si="114"/>
        <v>-3.4159999999999995</v>
      </c>
      <c r="N702" s="25">
        <v>4.445</v>
      </c>
      <c r="O702" s="27">
        <v>0</v>
      </c>
      <c r="P702" s="27">
        <v>20</v>
      </c>
    </row>
    <row r="703" spans="1:16" s="1" customFormat="1" ht="15.75" outlineLevel="2">
      <c r="A703" s="24" t="s">
        <v>64</v>
      </c>
      <c r="B703" s="65"/>
      <c r="C703" s="68">
        <f t="shared" si="113"/>
        <v>569</v>
      </c>
      <c r="D703" s="29" t="s">
        <v>1174</v>
      </c>
      <c r="E703" s="25">
        <v>61.576</v>
      </c>
      <c r="F703" s="26">
        <v>10</v>
      </c>
      <c r="G703" s="56">
        <f>+E703/F703</f>
        <v>6.1576</v>
      </c>
      <c r="H703" s="25">
        <v>504.046</v>
      </c>
      <c r="I703" s="25">
        <v>996.534</v>
      </c>
      <c r="J703" s="25">
        <v>1572.892</v>
      </c>
      <c r="K703" s="25">
        <v>18.363</v>
      </c>
      <c r="L703" s="25">
        <v>-21.568</v>
      </c>
      <c r="M703" s="53">
        <f>+N703-L703</f>
        <v>4.25</v>
      </c>
      <c r="N703" s="25">
        <v>-17.318</v>
      </c>
      <c r="O703" s="27">
        <v>0</v>
      </c>
      <c r="P703" s="27">
        <v>0</v>
      </c>
    </row>
    <row r="704" spans="1:16" s="1" customFormat="1" ht="15.75" outlineLevel="2">
      <c r="A704" s="24" t="s">
        <v>64</v>
      </c>
      <c r="B704" s="65"/>
      <c r="C704" s="68">
        <f t="shared" si="113"/>
        <v>570</v>
      </c>
      <c r="D704" s="29" t="s">
        <v>1152</v>
      </c>
      <c r="E704" s="25">
        <v>92.364</v>
      </c>
      <c r="F704" s="26">
        <v>10</v>
      </c>
      <c r="G704" s="56">
        <f>+E704/F704</f>
        <v>9.2364</v>
      </c>
      <c r="H704" s="25">
        <v>1731.673</v>
      </c>
      <c r="I704" s="25">
        <v>2504.217</v>
      </c>
      <c r="J704" s="25">
        <v>4031.195</v>
      </c>
      <c r="K704" s="25">
        <v>7.045</v>
      </c>
      <c r="L704" s="25">
        <v>848.002</v>
      </c>
      <c r="M704" s="53">
        <f>+N704-L704</f>
        <v>-326.8119999999999</v>
      </c>
      <c r="N704" s="25">
        <v>521.19</v>
      </c>
      <c r="O704" s="27">
        <v>280</v>
      </c>
      <c r="P704" s="27">
        <v>0</v>
      </c>
    </row>
    <row r="705" spans="1:16" s="1" customFormat="1" ht="15.75" outlineLevel="2">
      <c r="A705" s="24" t="s">
        <v>64</v>
      </c>
      <c r="B705" s="65" t="s">
        <v>705</v>
      </c>
      <c r="C705" s="68">
        <f t="shared" si="113"/>
        <v>571</v>
      </c>
      <c r="D705" s="29" t="s">
        <v>706</v>
      </c>
      <c r="E705" s="25">
        <v>30</v>
      </c>
      <c r="F705" s="26">
        <v>10</v>
      </c>
      <c r="G705" s="56">
        <f t="shared" si="112"/>
        <v>3</v>
      </c>
      <c r="H705" s="25">
        <v>103.45</v>
      </c>
      <c r="I705" s="25">
        <v>171.119</v>
      </c>
      <c r="J705" s="25">
        <v>183.241</v>
      </c>
      <c r="K705" s="25">
        <v>0.604</v>
      </c>
      <c r="L705" s="25">
        <v>12.545</v>
      </c>
      <c r="M705" s="53">
        <f t="shared" si="114"/>
        <v>-5.4</v>
      </c>
      <c r="N705" s="25">
        <v>7.145</v>
      </c>
      <c r="O705" s="27">
        <v>20</v>
      </c>
      <c r="P705" s="27">
        <v>0</v>
      </c>
    </row>
    <row r="706" spans="1:16" s="1" customFormat="1" ht="15.75" outlineLevel="2">
      <c r="A706" s="24" t="s">
        <v>64</v>
      </c>
      <c r="B706" s="65" t="s">
        <v>660</v>
      </c>
      <c r="C706" s="68">
        <f t="shared" si="113"/>
        <v>572</v>
      </c>
      <c r="D706" s="29" t="s">
        <v>661</v>
      </c>
      <c r="E706" s="25">
        <v>50</v>
      </c>
      <c r="F706" s="26">
        <v>10</v>
      </c>
      <c r="G706" s="56">
        <f t="shared" si="112"/>
        <v>5</v>
      </c>
      <c r="H706" s="25">
        <v>212.224</v>
      </c>
      <c r="I706" s="25">
        <v>449.756</v>
      </c>
      <c r="J706" s="25">
        <v>833.991</v>
      </c>
      <c r="K706" s="25">
        <v>3.019</v>
      </c>
      <c r="L706" s="25">
        <v>52.767</v>
      </c>
      <c r="M706" s="53">
        <f t="shared" si="114"/>
        <v>-11.359000000000002</v>
      </c>
      <c r="N706" s="25">
        <v>41.408</v>
      </c>
      <c r="O706" s="27">
        <v>55</v>
      </c>
      <c r="P706" s="27">
        <v>0</v>
      </c>
    </row>
    <row r="707" spans="1:16" s="1" customFormat="1" ht="15.75" outlineLevel="2">
      <c r="A707" s="24" t="s">
        <v>64</v>
      </c>
      <c r="B707" s="65" t="s">
        <v>707</v>
      </c>
      <c r="C707" s="68">
        <f t="shared" si="113"/>
        <v>573</v>
      </c>
      <c r="D707" s="29" t="s">
        <v>708</v>
      </c>
      <c r="E707" s="25">
        <v>41.822</v>
      </c>
      <c r="F707" s="26">
        <v>10</v>
      </c>
      <c r="G707" s="56">
        <f t="shared" si="112"/>
        <v>4.1822</v>
      </c>
      <c r="H707" s="25">
        <v>616.329</v>
      </c>
      <c r="I707" s="25">
        <v>969.323</v>
      </c>
      <c r="J707" s="25">
        <v>1036.704</v>
      </c>
      <c r="K707" s="25">
        <v>4.056</v>
      </c>
      <c r="L707" s="25">
        <v>435.483</v>
      </c>
      <c r="M707" s="53">
        <f t="shared" si="114"/>
        <v>-73.67500000000001</v>
      </c>
      <c r="N707" s="25">
        <v>361.808</v>
      </c>
      <c r="O707" s="27">
        <v>150</v>
      </c>
      <c r="P707" s="27">
        <v>0</v>
      </c>
    </row>
    <row r="708" spans="1:16" s="1" customFormat="1" ht="15.75" outlineLevel="2">
      <c r="A708" s="24" t="s">
        <v>64</v>
      </c>
      <c r="B708" s="65"/>
      <c r="C708" s="68">
        <f>+C707+1</f>
        <v>574</v>
      </c>
      <c r="D708" s="29" t="s">
        <v>1236</v>
      </c>
      <c r="E708" s="25">
        <v>664.694</v>
      </c>
      <c r="F708" s="26">
        <v>50</v>
      </c>
      <c r="G708" s="56">
        <f>+E708/F708</f>
        <v>13.29388</v>
      </c>
      <c r="H708" s="25">
        <v>1109.412</v>
      </c>
      <c r="I708" s="25">
        <v>6820.947</v>
      </c>
      <c r="J708" s="25">
        <v>21471.724</v>
      </c>
      <c r="K708" s="25">
        <v>79.042</v>
      </c>
      <c r="L708" s="25">
        <v>2520.878</v>
      </c>
      <c r="M708" s="53">
        <f>+N708-L708</f>
        <v>-921.546</v>
      </c>
      <c r="N708" s="25">
        <v>1599.332</v>
      </c>
      <c r="O708" s="27">
        <v>252</v>
      </c>
      <c r="P708" s="27">
        <v>0</v>
      </c>
    </row>
    <row r="709" spans="1:16" s="1" customFormat="1" ht="16.5" outlineLevel="2" thickBot="1">
      <c r="A709" s="24" t="s">
        <v>64</v>
      </c>
      <c r="B709" s="65" t="s">
        <v>65</v>
      </c>
      <c r="C709" s="31">
        <f>+C708+1</f>
        <v>575</v>
      </c>
      <c r="D709" s="32" t="s">
        <v>66</v>
      </c>
      <c r="E709" s="33">
        <v>40</v>
      </c>
      <c r="F709" s="34">
        <v>10</v>
      </c>
      <c r="G709" s="37">
        <f t="shared" si="112"/>
        <v>4</v>
      </c>
      <c r="H709" s="33">
        <v>77.664</v>
      </c>
      <c r="I709" s="33">
        <v>276.304</v>
      </c>
      <c r="J709" s="33">
        <v>622.019</v>
      </c>
      <c r="K709" s="33">
        <v>2.929</v>
      </c>
      <c r="L709" s="33">
        <v>33.53</v>
      </c>
      <c r="M709" s="53">
        <f t="shared" si="114"/>
        <v>-11.982000000000003</v>
      </c>
      <c r="N709" s="33">
        <v>21.548</v>
      </c>
      <c r="O709" s="36">
        <v>20</v>
      </c>
      <c r="P709" s="36">
        <v>0</v>
      </c>
    </row>
    <row r="710" spans="1:16" s="1" customFormat="1" ht="16.5" outlineLevel="1" thickBot="1">
      <c r="A710" s="29" t="s">
        <v>951</v>
      </c>
      <c r="B710" s="65"/>
      <c r="C710" s="38">
        <f>COUNT(C693:C709)</f>
        <v>17</v>
      </c>
      <c r="D710" s="39"/>
      <c r="E710" s="39">
        <f>SUBTOTAL(9,E693:E709)</f>
        <v>2106.413</v>
      </c>
      <c r="F710" s="40"/>
      <c r="G710" s="41">
        <f aca="true" t="shared" si="115" ref="G710:N710">SUBTOTAL(9,G693:G709)</f>
        <v>157.46578</v>
      </c>
      <c r="H710" s="39">
        <f t="shared" si="115"/>
        <v>6763.954</v>
      </c>
      <c r="I710" s="39">
        <f t="shared" si="115"/>
        <v>19763.481000000003</v>
      </c>
      <c r="J710" s="39">
        <f t="shared" si="115"/>
        <v>45093.576</v>
      </c>
      <c r="K710" s="39">
        <f t="shared" si="115"/>
        <v>243.73100000000002</v>
      </c>
      <c r="L710" s="39">
        <f t="shared" si="115"/>
        <v>5563.443</v>
      </c>
      <c r="M710" s="41">
        <f t="shared" si="115"/>
        <v>-1866.667</v>
      </c>
      <c r="N710" s="39">
        <f t="shared" si="115"/>
        <v>3696.776</v>
      </c>
      <c r="O710" s="42"/>
      <c r="P710" s="42"/>
    </row>
    <row r="711" spans="1:16" s="1" customFormat="1" ht="15.75" outlineLevel="1">
      <c r="A711" s="29"/>
      <c r="B711" s="65"/>
      <c r="C711" s="43"/>
      <c r="D711" s="44"/>
      <c r="E711" s="35"/>
      <c r="F711" s="45"/>
      <c r="G711" s="57"/>
      <c r="H711" s="35"/>
      <c r="I711" s="35"/>
      <c r="J711" s="35"/>
      <c r="K711" s="35"/>
      <c r="L711" s="35"/>
      <c r="M711" s="57"/>
      <c r="N711" s="35"/>
      <c r="O711" s="46"/>
      <c r="P711" s="46"/>
    </row>
    <row r="712" spans="1:16" s="1" customFormat="1" ht="18.75" outlineLevel="1">
      <c r="A712" s="29"/>
      <c r="B712" s="65"/>
      <c r="C712" s="43"/>
      <c r="D712" s="47" t="s">
        <v>984</v>
      </c>
      <c r="E712" s="35"/>
      <c r="F712" s="45"/>
      <c r="G712" s="57"/>
      <c r="H712" s="35"/>
      <c r="I712" s="35"/>
      <c r="J712" s="35"/>
      <c r="K712" s="35"/>
      <c r="L712" s="35"/>
      <c r="M712" s="57"/>
      <c r="N712" s="35"/>
      <c r="O712" s="46"/>
      <c r="P712" s="46"/>
    </row>
    <row r="713" spans="1:16" s="1" customFormat="1" ht="15.75" outlineLevel="1">
      <c r="A713" s="29"/>
      <c r="B713" s="65"/>
      <c r="C713" s="43"/>
      <c r="D713" s="44"/>
      <c r="E713" s="35"/>
      <c r="F713" s="45"/>
      <c r="G713" s="57"/>
      <c r="H713" s="35"/>
      <c r="I713" s="35"/>
      <c r="J713" s="35"/>
      <c r="K713" s="35"/>
      <c r="L713" s="35"/>
      <c r="M713" s="57"/>
      <c r="N713" s="35"/>
      <c r="O713" s="46"/>
      <c r="P713" s="46"/>
    </row>
    <row r="714" spans="1:16" s="1" customFormat="1" ht="15.75" outlineLevel="2">
      <c r="A714" s="24" t="s">
        <v>662</v>
      </c>
      <c r="B714" s="65" t="s">
        <v>663</v>
      </c>
      <c r="C714" s="48">
        <f>+C709+1</f>
        <v>576</v>
      </c>
      <c r="D714" s="49" t="s">
        <v>664</v>
      </c>
      <c r="E714" s="50">
        <v>330</v>
      </c>
      <c r="F714" s="51">
        <v>5</v>
      </c>
      <c r="G714" s="53">
        <f aca="true" t="shared" si="116" ref="G714:G720">+E714/F714</f>
        <v>66</v>
      </c>
      <c r="H714" s="50">
        <v>312.14</v>
      </c>
      <c r="I714" s="50">
        <v>1534.764</v>
      </c>
      <c r="J714" s="50">
        <v>515.248</v>
      </c>
      <c r="K714" s="50">
        <v>40.082</v>
      </c>
      <c r="L714" s="50">
        <v>44.304</v>
      </c>
      <c r="M714" s="53">
        <f>+N714-L714</f>
        <v>-20.906000000000002</v>
      </c>
      <c r="N714" s="50">
        <v>23.398</v>
      </c>
      <c r="O714" s="52">
        <v>0</v>
      </c>
      <c r="P714" s="52">
        <v>0</v>
      </c>
    </row>
    <row r="715" spans="1:16" s="1" customFormat="1" ht="15.75" outlineLevel="2">
      <c r="A715" s="24" t="s">
        <v>662</v>
      </c>
      <c r="B715" s="65" t="s">
        <v>665</v>
      </c>
      <c r="C715" s="68">
        <f aca="true" t="shared" si="117" ref="C715:C720">+C714+1</f>
        <v>577</v>
      </c>
      <c r="D715" s="29" t="s">
        <v>666</v>
      </c>
      <c r="E715" s="25">
        <v>153.333</v>
      </c>
      <c r="F715" s="26">
        <v>10</v>
      </c>
      <c r="G715" s="56">
        <f t="shared" si="116"/>
        <v>15.3333</v>
      </c>
      <c r="H715" s="25">
        <v>-254.986</v>
      </c>
      <c r="I715" s="25">
        <v>781.622</v>
      </c>
      <c r="J715" s="25">
        <v>611.529</v>
      </c>
      <c r="K715" s="25">
        <v>79.954</v>
      </c>
      <c r="L715" s="25">
        <v>-10.642</v>
      </c>
      <c r="M715" s="53">
        <f aca="true" t="shared" si="118" ref="M715:M720">+N715-L715</f>
        <v>58.584999999999994</v>
      </c>
      <c r="N715" s="25">
        <v>47.943</v>
      </c>
      <c r="O715" s="27">
        <v>0</v>
      </c>
      <c r="P715" s="27">
        <v>0</v>
      </c>
    </row>
    <row r="716" spans="1:16" s="1" customFormat="1" ht="15.75" outlineLevel="2">
      <c r="A716" s="24" t="s">
        <v>662</v>
      </c>
      <c r="B716" s="65" t="s">
        <v>667</v>
      </c>
      <c r="C716" s="68">
        <f t="shared" si="117"/>
        <v>578</v>
      </c>
      <c r="D716" s="29" t="s">
        <v>668</v>
      </c>
      <c r="E716" s="25">
        <v>77.412</v>
      </c>
      <c r="F716" s="26">
        <v>10</v>
      </c>
      <c r="G716" s="56">
        <f t="shared" si="116"/>
        <v>7.741200000000001</v>
      </c>
      <c r="H716" s="25">
        <v>274.251</v>
      </c>
      <c r="I716" s="25">
        <v>594.856</v>
      </c>
      <c r="J716" s="25">
        <v>114.006</v>
      </c>
      <c r="K716" s="25">
        <v>6.44</v>
      </c>
      <c r="L716" s="25">
        <v>-6.325</v>
      </c>
      <c r="M716" s="53">
        <f t="shared" si="118"/>
        <v>-0.9820000000000002</v>
      </c>
      <c r="N716" s="25">
        <v>-7.307</v>
      </c>
      <c r="O716" s="27">
        <v>0</v>
      </c>
      <c r="P716" s="27">
        <v>0</v>
      </c>
    </row>
    <row r="717" spans="1:16" s="1" customFormat="1" ht="15.75" outlineLevel="2">
      <c r="A717" s="24" t="s">
        <v>662</v>
      </c>
      <c r="B717" s="65" t="s">
        <v>669</v>
      </c>
      <c r="C717" s="68">
        <f t="shared" si="117"/>
        <v>579</v>
      </c>
      <c r="D717" s="29" t="s">
        <v>670</v>
      </c>
      <c r="E717" s="25">
        <v>149.5</v>
      </c>
      <c r="F717" s="26">
        <v>10</v>
      </c>
      <c r="G717" s="56">
        <f t="shared" si="116"/>
        <v>14.95</v>
      </c>
      <c r="H717" s="25">
        <v>597.594</v>
      </c>
      <c r="I717" s="25">
        <v>676.395</v>
      </c>
      <c r="J717" s="25">
        <v>536.37</v>
      </c>
      <c r="K717" s="25">
        <v>0</v>
      </c>
      <c r="L717" s="25">
        <v>182.211</v>
      </c>
      <c r="M717" s="53">
        <f t="shared" si="118"/>
        <v>-1.6129999999999995</v>
      </c>
      <c r="N717" s="25">
        <v>180.598</v>
      </c>
      <c r="O717" s="27">
        <v>15</v>
      </c>
      <c r="P717" s="27">
        <v>35</v>
      </c>
    </row>
    <row r="718" spans="1:16" s="1" customFormat="1" ht="15.75" outlineLevel="2">
      <c r="A718" s="24" t="s">
        <v>662</v>
      </c>
      <c r="B718" s="65" t="s">
        <v>671</v>
      </c>
      <c r="C718" s="68">
        <f t="shared" si="117"/>
        <v>580</v>
      </c>
      <c r="D718" s="29" t="s">
        <v>672</v>
      </c>
      <c r="E718" s="25">
        <v>109.118</v>
      </c>
      <c r="F718" s="26">
        <v>10</v>
      </c>
      <c r="G718" s="56">
        <f t="shared" si="116"/>
        <v>10.9118</v>
      </c>
      <c r="H718" s="25">
        <v>131.717</v>
      </c>
      <c r="I718" s="25">
        <v>533.758</v>
      </c>
      <c r="J718" s="25">
        <v>503.983</v>
      </c>
      <c r="K718" s="25">
        <v>22.104</v>
      </c>
      <c r="L718" s="25">
        <v>40.38</v>
      </c>
      <c r="M718" s="53">
        <f t="shared" si="118"/>
        <v>-18.698000000000004</v>
      </c>
      <c r="N718" s="25">
        <v>21.682</v>
      </c>
      <c r="O718" s="27">
        <v>18</v>
      </c>
      <c r="P718" s="27">
        <v>0</v>
      </c>
    </row>
    <row r="719" spans="1:16" s="1" customFormat="1" ht="15.75" outlineLevel="2">
      <c r="A719" s="24" t="s">
        <v>662</v>
      </c>
      <c r="B719" s="65" t="s">
        <v>673</v>
      </c>
      <c r="C719" s="68">
        <f t="shared" si="117"/>
        <v>581</v>
      </c>
      <c r="D719" s="29" t="s">
        <v>674</v>
      </c>
      <c r="E719" s="25">
        <v>86.24</v>
      </c>
      <c r="F719" s="26">
        <v>5</v>
      </c>
      <c r="G719" s="56">
        <f t="shared" si="116"/>
        <v>17.247999999999998</v>
      </c>
      <c r="H719" s="25">
        <v>341.979</v>
      </c>
      <c r="I719" s="25">
        <v>681.603</v>
      </c>
      <c r="J719" s="25">
        <v>733.837</v>
      </c>
      <c r="K719" s="25">
        <v>21.112</v>
      </c>
      <c r="L719" s="25">
        <v>74.744</v>
      </c>
      <c r="M719" s="53">
        <f t="shared" si="118"/>
        <v>-27.884</v>
      </c>
      <c r="N719" s="25">
        <v>46.86</v>
      </c>
      <c r="O719" s="27">
        <v>25</v>
      </c>
      <c r="P719" s="27">
        <v>0</v>
      </c>
    </row>
    <row r="720" spans="1:16" s="1" customFormat="1" ht="16.5" outlineLevel="2" thickBot="1">
      <c r="A720" s="24" t="s">
        <v>662</v>
      </c>
      <c r="B720" s="65" t="s">
        <v>675</v>
      </c>
      <c r="C720" s="31">
        <f t="shared" si="117"/>
        <v>582</v>
      </c>
      <c r="D720" s="32" t="s">
        <v>676</v>
      </c>
      <c r="E720" s="33">
        <v>100</v>
      </c>
      <c r="F720" s="34">
        <v>10</v>
      </c>
      <c r="G720" s="37">
        <f t="shared" si="116"/>
        <v>10</v>
      </c>
      <c r="H720" s="33">
        <v>139.791</v>
      </c>
      <c r="I720" s="33">
        <v>534.544</v>
      </c>
      <c r="J720" s="33">
        <v>519.051</v>
      </c>
      <c r="K720" s="33">
        <v>15.852</v>
      </c>
      <c r="L720" s="33">
        <v>9.18</v>
      </c>
      <c r="M720" s="53">
        <f t="shared" si="118"/>
        <v>-5.686</v>
      </c>
      <c r="N720" s="33">
        <v>3.494</v>
      </c>
      <c r="O720" s="36">
        <v>10</v>
      </c>
      <c r="P720" s="36">
        <v>0</v>
      </c>
    </row>
    <row r="721" spans="1:16" s="1" customFormat="1" ht="16.5" outlineLevel="1" thickBot="1">
      <c r="A721" s="29" t="s">
        <v>952</v>
      </c>
      <c r="B721" s="65"/>
      <c r="C721" s="38">
        <f>COUNT(C714:C720)</f>
        <v>7</v>
      </c>
      <c r="D721" s="39"/>
      <c r="E721" s="39">
        <f>SUBTOTAL(9,E714:E720)</f>
        <v>1005.6030000000001</v>
      </c>
      <c r="F721" s="40"/>
      <c r="G721" s="41">
        <f aca="true" t="shared" si="119" ref="G721:N721">SUBTOTAL(9,G714:G720)</f>
        <v>142.1843</v>
      </c>
      <c r="H721" s="39">
        <f t="shared" si="119"/>
        <v>1542.486</v>
      </c>
      <c r="I721" s="39">
        <f t="shared" si="119"/>
        <v>5337.542</v>
      </c>
      <c r="J721" s="39">
        <f t="shared" si="119"/>
        <v>3534.0240000000003</v>
      </c>
      <c r="K721" s="39">
        <f t="shared" si="119"/>
        <v>185.54399999999998</v>
      </c>
      <c r="L721" s="39">
        <f t="shared" si="119"/>
        <v>333.85200000000003</v>
      </c>
      <c r="M721" s="41">
        <f t="shared" si="119"/>
        <v>-17.184000000000015</v>
      </c>
      <c r="N721" s="39">
        <f t="shared" si="119"/>
        <v>316.66800000000006</v>
      </c>
      <c r="O721" s="42"/>
      <c r="P721" s="42"/>
    </row>
    <row r="722" spans="1:16" s="1" customFormat="1" ht="15.75" outlineLevel="1">
      <c r="A722" s="29"/>
      <c r="B722" s="65"/>
      <c r="C722" s="43"/>
      <c r="D722" s="44"/>
      <c r="E722" s="35"/>
      <c r="F722" s="45"/>
      <c r="G722" s="57"/>
      <c r="H722" s="35"/>
      <c r="I722" s="35"/>
      <c r="J722" s="35"/>
      <c r="K722" s="35"/>
      <c r="L722" s="35"/>
      <c r="M722" s="57"/>
      <c r="N722" s="35"/>
      <c r="O722" s="46"/>
      <c r="P722" s="46"/>
    </row>
    <row r="723" spans="1:16" s="1" customFormat="1" ht="18.75" outlineLevel="1">
      <c r="A723" s="29"/>
      <c r="B723" s="65"/>
      <c r="C723" s="43"/>
      <c r="D723" s="47" t="s">
        <v>985</v>
      </c>
      <c r="E723" s="35"/>
      <c r="F723" s="45"/>
      <c r="G723" s="57"/>
      <c r="H723" s="35"/>
      <c r="I723" s="35"/>
      <c r="J723" s="35"/>
      <c r="K723" s="35"/>
      <c r="L723" s="35"/>
      <c r="M723" s="57"/>
      <c r="N723" s="35"/>
      <c r="O723" s="46"/>
      <c r="P723" s="46"/>
    </row>
    <row r="724" spans="1:16" s="1" customFormat="1" ht="15.75" outlineLevel="1">
      <c r="A724" s="29"/>
      <c r="B724" s="65"/>
      <c r="C724" s="43"/>
      <c r="D724" s="44"/>
      <c r="E724" s="35"/>
      <c r="F724" s="45"/>
      <c r="G724" s="57"/>
      <c r="H724" s="35"/>
      <c r="I724" s="35"/>
      <c r="J724" s="35"/>
      <c r="K724" s="35"/>
      <c r="L724" s="35"/>
      <c r="M724" s="57"/>
      <c r="N724" s="35"/>
      <c r="O724" s="46"/>
      <c r="P724" s="46"/>
    </row>
    <row r="725" spans="1:16" s="1" customFormat="1" ht="15.75" outlineLevel="2">
      <c r="A725" s="24" t="s">
        <v>635</v>
      </c>
      <c r="B725" s="65" t="s">
        <v>677</v>
      </c>
      <c r="C725" s="48">
        <f>+C720+1</f>
        <v>583</v>
      </c>
      <c r="D725" s="49" t="s">
        <v>678</v>
      </c>
      <c r="E725" s="50">
        <v>2.788</v>
      </c>
      <c r="F725" s="51">
        <v>10</v>
      </c>
      <c r="G725" s="53">
        <f aca="true" t="shared" si="120" ref="G725:G745">+E725/F725</f>
        <v>0.2788</v>
      </c>
      <c r="H725" s="50">
        <v>5.239</v>
      </c>
      <c r="I725" s="50">
        <v>5.649</v>
      </c>
      <c r="J725" s="50">
        <v>1.78</v>
      </c>
      <c r="K725" s="50">
        <v>0</v>
      </c>
      <c r="L725" s="50">
        <v>1.23</v>
      </c>
      <c r="M725" s="53">
        <f>+N725-L725</f>
        <v>-0.16500000000000004</v>
      </c>
      <c r="N725" s="50">
        <v>1.065</v>
      </c>
      <c r="O725" s="52">
        <v>0</v>
      </c>
      <c r="P725" s="52">
        <v>0</v>
      </c>
    </row>
    <row r="726" spans="1:16" s="1" customFormat="1" ht="15.75" outlineLevel="2">
      <c r="A726" s="24" t="s">
        <v>635</v>
      </c>
      <c r="B726" s="65" t="s">
        <v>679</v>
      </c>
      <c r="C726" s="68">
        <f aca="true" t="shared" si="121" ref="C726:C745">+C725+1</f>
        <v>584</v>
      </c>
      <c r="D726" s="29" t="s">
        <v>680</v>
      </c>
      <c r="E726" s="25">
        <v>100</v>
      </c>
      <c r="F726" s="26">
        <v>10</v>
      </c>
      <c r="G726" s="56">
        <f t="shared" si="120"/>
        <v>10</v>
      </c>
      <c r="H726" s="25">
        <v>128.415</v>
      </c>
      <c r="I726" s="25">
        <v>152.997</v>
      </c>
      <c r="J726" s="25">
        <v>68.282</v>
      </c>
      <c r="K726" s="25">
        <v>1.604</v>
      </c>
      <c r="L726" s="25">
        <v>2.382</v>
      </c>
      <c r="M726" s="53">
        <f aca="true" t="shared" si="122" ref="M726:M745">+N726-L726</f>
        <v>-0.786</v>
      </c>
      <c r="N726" s="25">
        <v>1.596</v>
      </c>
      <c r="O726" s="27">
        <v>5</v>
      </c>
      <c r="P726" s="27">
        <v>0</v>
      </c>
    </row>
    <row r="727" spans="1:16" s="1" customFormat="1" ht="15.75" outlineLevel="2">
      <c r="A727" s="24" t="s">
        <v>635</v>
      </c>
      <c r="B727" s="65" t="s">
        <v>681</v>
      </c>
      <c r="C727" s="68">
        <f t="shared" si="121"/>
        <v>585</v>
      </c>
      <c r="D727" s="29" t="s">
        <v>682</v>
      </c>
      <c r="E727" s="25">
        <v>40</v>
      </c>
      <c r="F727" s="26">
        <v>10</v>
      </c>
      <c r="G727" s="56">
        <f t="shared" si="120"/>
        <v>4</v>
      </c>
      <c r="H727" s="25">
        <v>86.821</v>
      </c>
      <c r="I727" s="25">
        <v>90.438</v>
      </c>
      <c r="J727" s="25">
        <v>4.716</v>
      </c>
      <c r="K727" s="25">
        <v>0.004</v>
      </c>
      <c r="L727" s="25">
        <v>2.258</v>
      </c>
      <c r="M727" s="53">
        <f t="shared" si="122"/>
        <v>-0.899</v>
      </c>
      <c r="N727" s="25">
        <v>1.359</v>
      </c>
      <c r="O727" s="27">
        <v>0</v>
      </c>
      <c r="P727" s="27">
        <v>0</v>
      </c>
    </row>
    <row r="728" spans="1:16" s="1" customFormat="1" ht="15.75" outlineLevel="2">
      <c r="A728" s="24" t="s">
        <v>635</v>
      </c>
      <c r="B728" s="65" t="s">
        <v>683</v>
      </c>
      <c r="C728" s="68">
        <f t="shared" si="121"/>
        <v>586</v>
      </c>
      <c r="D728" s="29" t="s">
        <v>684</v>
      </c>
      <c r="E728" s="25">
        <v>90</v>
      </c>
      <c r="F728" s="26">
        <v>10</v>
      </c>
      <c r="G728" s="56">
        <f t="shared" si="120"/>
        <v>9</v>
      </c>
      <c r="H728" s="25">
        <v>229.416</v>
      </c>
      <c r="I728" s="25">
        <v>319.566</v>
      </c>
      <c r="J728" s="25">
        <v>26.584</v>
      </c>
      <c r="K728" s="25">
        <v>0.365</v>
      </c>
      <c r="L728" s="25">
        <v>2.545</v>
      </c>
      <c r="M728" s="53">
        <f t="shared" si="122"/>
        <v>-0.5</v>
      </c>
      <c r="N728" s="25">
        <v>2.045</v>
      </c>
      <c r="O728" s="27">
        <v>0</v>
      </c>
      <c r="P728" s="27">
        <v>0</v>
      </c>
    </row>
    <row r="729" spans="1:16" s="1" customFormat="1" ht="15.75" outlineLevel="2">
      <c r="A729" s="24" t="s">
        <v>635</v>
      </c>
      <c r="B729" s="65" t="s">
        <v>685</v>
      </c>
      <c r="C729" s="68">
        <f t="shared" si="121"/>
        <v>587</v>
      </c>
      <c r="D729" s="29" t="s">
        <v>686</v>
      </c>
      <c r="E729" s="25">
        <v>320</v>
      </c>
      <c r="F729" s="26">
        <v>10</v>
      </c>
      <c r="G729" s="56">
        <f t="shared" si="120"/>
        <v>32</v>
      </c>
      <c r="H729" s="25">
        <v>329.131</v>
      </c>
      <c r="I729" s="25">
        <v>364.346</v>
      </c>
      <c r="J729" s="25">
        <v>105.548</v>
      </c>
      <c r="K729" s="25">
        <v>0.538</v>
      </c>
      <c r="L729" s="25">
        <v>3.446</v>
      </c>
      <c r="M729" s="53">
        <f t="shared" si="122"/>
        <v>-0.5500000000000003</v>
      </c>
      <c r="N729" s="25">
        <v>2.896</v>
      </c>
      <c r="O729" s="27">
        <v>0</v>
      </c>
      <c r="P729" s="27">
        <v>0</v>
      </c>
    </row>
    <row r="730" spans="1:16" s="1" customFormat="1" ht="15.75" outlineLevel="2">
      <c r="A730" s="24" t="s">
        <v>635</v>
      </c>
      <c r="B730" s="65" t="s">
        <v>699</v>
      </c>
      <c r="C730" s="68">
        <f t="shared" si="121"/>
        <v>588</v>
      </c>
      <c r="D730" s="29" t="s">
        <v>700</v>
      </c>
      <c r="E730" s="25">
        <v>57.086</v>
      </c>
      <c r="F730" s="26">
        <v>10</v>
      </c>
      <c r="G730" s="56">
        <f t="shared" si="120"/>
        <v>5.7086</v>
      </c>
      <c r="H730" s="25">
        <v>61.896</v>
      </c>
      <c r="I730" s="25">
        <v>391.727</v>
      </c>
      <c r="J730" s="25">
        <v>294.491</v>
      </c>
      <c r="K730" s="25">
        <v>33.805</v>
      </c>
      <c r="L730" s="25">
        <v>5.407</v>
      </c>
      <c r="M730" s="53">
        <f t="shared" si="122"/>
        <v>-2.42</v>
      </c>
      <c r="N730" s="25">
        <v>2.987</v>
      </c>
      <c r="O730" s="27">
        <v>0</v>
      </c>
      <c r="P730" s="27">
        <v>0</v>
      </c>
    </row>
    <row r="731" spans="1:16" s="1" customFormat="1" ht="15.75" outlineLevel="2">
      <c r="A731" s="24" t="s">
        <v>635</v>
      </c>
      <c r="B731" s="65" t="s">
        <v>769</v>
      </c>
      <c r="C731" s="68">
        <f t="shared" si="121"/>
        <v>589</v>
      </c>
      <c r="D731" s="29" t="s">
        <v>770</v>
      </c>
      <c r="E731" s="25">
        <v>35</v>
      </c>
      <c r="F731" s="26">
        <v>10</v>
      </c>
      <c r="G731" s="56">
        <f t="shared" si="120"/>
        <v>3.5</v>
      </c>
      <c r="H731" s="25">
        <v>40.663</v>
      </c>
      <c r="I731" s="25">
        <v>205.602</v>
      </c>
      <c r="J731" s="25">
        <v>61.155</v>
      </c>
      <c r="K731" s="25">
        <v>0.811</v>
      </c>
      <c r="L731" s="25">
        <v>-54.007</v>
      </c>
      <c r="M731" s="53">
        <f t="shared" si="122"/>
        <v>-1.8900000000000006</v>
      </c>
      <c r="N731" s="25">
        <v>-55.897</v>
      </c>
      <c r="O731" s="27">
        <v>0</v>
      </c>
      <c r="P731" s="27">
        <v>0</v>
      </c>
    </row>
    <row r="732" spans="1:16" s="1" customFormat="1" ht="15.75" outlineLevel="2">
      <c r="A732" s="24" t="s">
        <v>635</v>
      </c>
      <c r="B732" s="65" t="s">
        <v>687</v>
      </c>
      <c r="C732" s="68">
        <f t="shared" si="121"/>
        <v>590</v>
      </c>
      <c r="D732" s="29" t="s">
        <v>688</v>
      </c>
      <c r="E732" s="25">
        <v>16.331</v>
      </c>
      <c r="F732" s="26">
        <v>10</v>
      </c>
      <c r="G732" s="56">
        <f t="shared" si="120"/>
        <v>1.6331</v>
      </c>
      <c r="H732" s="25">
        <v>249.607</v>
      </c>
      <c r="I732" s="25">
        <v>291.931</v>
      </c>
      <c r="J732" s="25">
        <v>92.448</v>
      </c>
      <c r="K732" s="25">
        <v>3.589</v>
      </c>
      <c r="L732" s="25">
        <v>37.089</v>
      </c>
      <c r="M732" s="53">
        <f t="shared" si="122"/>
        <v>-4.196999999999996</v>
      </c>
      <c r="N732" s="25">
        <v>32.892</v>
      </c>
      <c r="O732" s="27">
        <v>150</v>
      </c>
      <c r="P732" s="27">
        <v>0</v>
      </c>
    </row>
    <row r="733" spans="1:16" s="1" customFormat="1" ht="15.75" outlineLevel="2">
      <c r="A733" s="24" t="s">
        <v>635</v>
      </c>
      <c r="B733" s="65" t="s">
        <v>689</v>
      </c>
      <c r="C733" s="68">
        <f t="shared" si="121"/>
        <v>591</v>
      </c>
      <c r="D733" s="29" t="s">
        <v>690</v>
      </c>
      <c r="E733" s="25">
        <v>16.335</v>
      </c>
      <c r="F733" s="26">
        <v>10</v>
      </c>
      <c r="G733" s="56">
        <f t="shared" si="120"/>
        <v>1.6335000000000002</v>
      </c>
      <c r="H733" s="25">
        <v>-10.957</v>
      </c>
      <c r="I733" s="25">
        <v>135.707</v>
      </c>
      <c r="J733" s="25">
        <v>60.388</v>
      </c>
      <c r="K733" s="25">
        <v>4.572</v>
      </c>
      <c r="L733" s="25">
        <v>-5.697</v>
      </c>
      <c r="M733" s="53">
        <f t="shared" si="122"/>
        <v>5.978</v>
      </c>
      <c r="N733" s="25">
        <v>0.281</v>
      </c>
      <c r="O733" s="27">
        <v>0</v>
      </c>
      <c r="P733" s="27">
        <v>0</v>
      </c>
    </row>
    <row r="734" spans="1:16" s="1" customFormat="1" ht="15.75" outlineLevel="2">
      <c r="A734" s="24" t="s">
        <v>635</v>
      </c>
      <c r="B734" s="65" t="s">
        <v>636</v>
      </c>
      <c r="C734" s="68">
        <f t="shared" si="121"/>
        <v>592</v>
      </c>
      <c r="D734" s="29" t="s">
        <v>1176</v>
      </c>
      <c r="E734" s="25">
        <v>32</v>
      </c>
      <c r="F734" s="26">
        <v>5</v>
      </c>
      <c r="G734" s="56">
        <f t="shared" si="120"/>
        <v>6.4</v>
      </c>
      <c r="H734" s="25">
        <v>19.817</v>
      </c>
      <c r="I734" s="25">
        <v>27.579</v>
      </c>
      <c r="J734" s="25">
        <v>0.788</v>
      </c>
      <c r="K734" s="25">
        <v>0</v>
      </c>
      <c r="L734" s="25">
        <v>0.177</v>
      </c>
      <c r="M734" s="53">
        <f t="shared" si="122"/>
        <v>-0.106</v>
      </c>
      <c r="N734" s="25">
        <v>0.071</v>
      </c>
      <c r="O734" s="27">
        <v>0</v>
      </c>
      <c r="P734" s="27">
        <v>0</v>
      </c>
    </row>
    <row r="735" spans="1:16" s="1" customFormat="1" ht="15.75" outlineLevel="2">
      <c r="A735" s="24" t="s">
        <v>635</v>
      </c>
      <c r="B735" s="65" t="s">
        <v>691</v>
      </c>
      <c r="C735" s="68">
        <f t="shared" si="121"/>
        <v>593</v>
      </c>
      <c r="D735" s="29" t="s">
        <v>692</v>
      </c>
      <c r="E735" s="25">
        <v>73.554</v>
      </c>
      <c r="F735" s="26">
        <v>10</v>
      </c>
      <c r="G735" s="56">
        <f t="shared" si="120"/>
        <v>7.3554</v>
      </c>
      <c r="H735" s="25">
        <v>-123.431</v>
      </c>
      <c r="I735" s="25">
        <v>297.825</v>
      </c>
      <c r="J735" s="25">
        <v>261.332</v>
      </c>
      <c r="K735" s="25">
        <v>6.474</v>
      </c>
      <c r="L735" s="25">
        <v>12.244</v>
      </c>
      <c r="M735" s="53">
        <f t="shared" si="122"/>
        <v>3.2780000000000005</v>
      </c>
      <c r="N735" s="25">
        <v>15.522</v>
      </c>
      <c r="O735" s="27">
        <v>0</v>
      </c>
      <c r="P735" s="27">
        <v>0</v>
      </c>
    </row>
    <row r="736" spans="1:16" s="1" customFormat="1" ht="15.75" outlineLevel="2">
      <c r="A736" s="24" t="s">
        <v>635</v>
      </c>
      <c r="B736" s="65" t="s">
        <v>637</v>
      </c>
      <c r="C736" s="68">
        <f t="shared" si="121"/>
        <v>594</v>
      </c>
      <c r="D736" s="29" t="s">
        <v>638</v>
      </c>
      <c r="E736" s="25">
        <v>14.025</v>
      </c>
      <c r="F736" s="26">
        <v>10</v>
      </c>
      <c r="G736" s="56">
        <f t="shared" si="120"/>
        <v>1.4025</v>
      </c>
      <c r="H736" s="25">
        <v>-50.849</v>
      </c>
      <c r="I736" s="25">
        <v>15.576</v>
      </c>
      <c r="J736" s="25">
        <v>0.66</v>
      </c>
      <c r="K736" s="25">
        <v>0</v>
      </c>
      <c r="L736" s="25">
        <v>-8.536</v>
      </c>
      <c r="M736" s="53">
        <f t="shared" si="122"/>
        <v>0.9159999999999995</v>
      </c>
      <c r="N736" s="25">
        <v>-7.62</v>
      </c>
      <c r="O736" s="27">
        <v>0</v>
      </c>
      <c r="P736" s="27">
        <v>0</v>
      </c>
    </row>
    <row r="737" spans="1:16" s="1" customFormat="1" ht="15.75" outlineLevel="2">
      <c r="A737" s="24" t="s">
        <v>635</v>
      </c>
      <c r="B737" s="65" t="s">
        <v>693</v>
      </c>
      <c r="C737" s="68">
        <f t="shared" si="121"/>
        <v>595</v>
      </c>
      <c r="D737" s="29" t="s">
        <v>694</v>
      </c>
      <c r="E737" s="25">
        <v>180</v>
      </c>
      <c r="F737" s="26">
        <v>10</v>
      </c>
      <c r="G737" s="56">
        <f t="shared" si="120"/>
        <v>18</v>
      </c>
      <c r="H737" s="25">
        <v>231.208</v>
      </c>
      <c r="I737" s="25">
        <v>320.049</v>
      </c>
      <c r="J737" s="25">
        <v>119.277</v>
      </c>
      <c r="K737" s="25">
        <v>1.872</v>
      </c>
      <c r="L737" s="25">
        <v>0.418</v>
      </c>
      <c r="M737" s="53">
        <f t="shared" si="122"/>
        <v>-3.688</v>
      </c>
      <c r="N737" s="25">
        <v>-3.27</v>
      </c>
      <c r="O737" s="27">
        <v>0</v>
      </c>
      <c r="P737" s="27">
        <v>0</v>
      </c>
    </row>
    <row r="738" spans="1:16" s="1" customFormat="1" ht="15.75" outlineLevel="2">
      <c r="A738" s="24" t="s">
        <v>635</v>
      </c>
      <c r="B738" s="65" t="s">
        <v>695</v>
      </c>
      <c r="C738" s="68">
        <f t="shared" si="121"/>
        <v>596</v>
      </c>
      <c r="D738" s="29" t="s">
        <v>696</v>
      </c>
      <c r="E738" s="25">
        <v>59.834</v>
      </c>
      <c r="F738" s="26">
        <v>10</v>
      </c>
      <c r="G738" s="56">
        <f t="shared" si="120"/>
        <v>5.9834000000000005</v>
      </c>
      <c r="H738" s="25">
        <v>58.833</v>
      </c>
      <c r="I738" s="25">
        <v>65.814</v>
      </c>
      <c r="J738" s="25">
        <v>28.994</v>
      </c>
      <c r="K738" s="25">
        <v>0.163</v>
      </c>
      <c r="L738" s="25">
        <v>-1.067</v>
      </c>
      <c r="M738" s="53">
        <f t="shared" si="122"/>
        <v>-1.7049999999999998</v>
      </c>
      <c r="N738" s="25">
        <v>-2.772</v>
      </c>
      <c r="O738" s="27">
        <v>0</v>
      </c>
      <c r="P738" s="27">
        <v>0</v>
      </c>
    </row>
    <row r="739" spans="1:16" s="1" customFormat="1" ht="15.75" outlineLevel="2">
      <c r="A739" s="24" t="s">
        <v>635</v>
      </c>
      <c r="B739" s="65" t="s">
        <v>697</v>
      </c>
      <c r="C739" s="68">
        <f t="shared" si="121"/>
        <v>597</v>
      </c>
      <c r="D739" s="29" t="s">
        <v>698</v>
      </c>
      <c r="E739" s="25">
        <v>295.675</v>
      </c>
      <c r="F739" s="26">
        <v>10</v>
      </c>
      <c r="G739" s="56">
        <f t="shared" si="120"/>
        <v>29.567500000000003</v>
      </c>
      <c r="H739" s="25">
        <v>799.946</v>
      </c>
      <c r="I739" s="25">
        <v>5601.277</v>
      </c>
      <c r="J739" s="25">
        <v>1932.122</v>
      </c>
      <c r="K739" s="25">
        <v>141.682</v>
      </c>
      <c r="L739" s="25">
        <v>66.669</v>
      </c>
      <c r="M739" s="53">
        <f t="shared" si="122"/>
        <v>-33.779999999999994</v>
      </c>
      <c r="N739" s="25">
        <v>32.889</v>
      </c>
      <c r="O739" s="27">
        <v>0</v>
      </c>
      <c r="P739" s="27">
        <v>0</v>
      </c>
    </row>
    <row r="740" spans="1:16" s="1" customFormat="1" ht="15.75" outlineLevel="2">
      <c r="A740" s="24" t="s">
        <v>635</v>
      </c>
      <c r="B740" s="65" t="s">
        <v>701</v>
      </c>
      <c r="C740" s="68">
        <f t="shared" si="121"/>
        <v>598</v>
      </c>
      <c r="D740" s="29" t="s">
        <v>702</v>
      </c>
      <c r="E740" s="25">
        <v>505.138</v>
      </c>
      <c r="F740" s="26">
        <v>10</v>
      </c>
      <c r="G740" s="56">
        <f t="shared" si="120"/>
        <v>50.513799999999996</v>
      </c>
      <c r="H740" s="25">
        <v>412.172</v>
      </c>
      <c r="I740" s="25">
        <v>886.666</v>
      </c>
      <c r="J740" s="25">
        <v>529.947</v>
      </c>
      <c r="K740" s="25">
        <v>17.562</v>
      </c>
      <c r="L740" s="25">
        <v>76.148</v>
      </c>
      <c r="M740" s="53">
        <f t="shared" si="122"/>
        <v>-2.701999999999998</v>
      </c>
      <c r="N740" s="25">
        <v>73.446</v>
      </c>
      <c r="O740" s="27">
        <v>5</v>
      </c>
      <c r="P740" s="27">
        <v>0</v>
      </c>
    </row>
    <row r="741" spans="1:16" s="1" customFormat="1" ht="15.75" outlineLevel="2">
      <c r="A741" s="24" t="s">
        <v>635</v>
      </c>
      <c r="B741" s="65" t="s">
        <v>703</v>
      </c>
      <c r="C741" s="68">
        <f t="shared" si="121"/>
        <v>599</v>
      </c>
      <c r="D741" s="29" t="s">
        <v>704</v>
      </c>
      <c r="E741" s="25">
        <v>15.423</v>
      </c>
      <c r="F741" s="26">
        <v>10</v>
      </c>
      <c r="G741" s="56">
        <f t="shared" si="120"/>
        <v>1.5423</v>
      </c>
      <c r="H741" s="25">
        <v>186.578</v>
      </c>
      <c r="I741" s="25">
        <v>771.106</v>
      </c>
      <c r="J741" s="25">
        <v>-0.22</v>
      </c>
      <c r="K741" s="25">
        <v>23.071</v>
      </c>
      <c r="L741" s="25">
        <v>-28.008</v>
      </c>
      <c r="M741" s="53">
        <f t="shared" si="122"/>
        <v>-0.005000000000002558</v>
      </c>
      <c r="N741" s="25">
        <v>-28.013</v>
      </c>
      <c r="O741" s="27">
        <v>0</v>
      </c>
      <c r="P741" s="27">
        <v>0</v>
      </c>
    </row>
    <row r="742" spans="1:16" s="1" customFormat="1" ht="15.75" outlineLevel="2">
      <c r="A742" s="24" t="s">
        <v>635</v>
      </c>
      <c r="B742" s="65" t="s">
        <v>1099</v>
      </c>
      <c r="C742" s="68">
        <f t="shared" si="121"/>
        <v>600</v>
      </c>
      <c r="D742" s="29" t="s">
        <v>1100</v>
      </c>
      <c r="E742" s="25">
        <v>3</v>
      </c>
      <c r="F742" s="26">
        <v>10</v>
      </c>
      <c r="G742" s="56">
        <f>+E742/F742</f>
        <v>0.3</v>
      </c>
      <c r="H742" s="25">
        <v>-34.044</v>
      </c>
      <c r="I742" s="25">
        <v>20.775</v>
      </c>
      <c r="J742" s="25">
        <v>25.769</v>
      </c>
      <c r="K742" s="25">
        <v>0</v>
      </c>
      <c r="L742" s="25">
        <v>-19.364</v>
      </c>
      <c r="M742" s="53">
        <f>+N742-L742</f>
        <v>-0.12899999999999778</v>
      </c>
      <c r="N742" s="25">
        <v>-19.493</v>
      </c>
      <c r="O742" s="27">
        <v>0</v>
      </c>
      <c r="P742" s="27">
        <v>0</v>
      </c>
    </row>
    <row r="743" spans="1:16" s="1" customFormat="1" ht="15.75" outlineLevel="2">
      <c r="A743" s="24" t="s">
        <v>635</v>
      </c>
      <c r="B743" s="65" t="s">
        <v>1008</v>
      </c>
      <c r="C743" s="68">
        <f t="shared" si="121"/>
        <v>601</v>
      </c>
      <c r="D743" s="29" t="s">
        <v>1009</v>
      </c>
      <c r="E743" s="25">
        <v>300</v>
      </c>
      <c r="F743" s="26">
        <v>10</v>
      </c>
      <c r="G743" s="56">
        <f>+E743/F743</f>
        <v>30</v>
      </c>
      <c r="H743" s="25">
        <v>834.798</v>
      </c>
      <c r="I743" s="25">
        <v>1292.455</v>
      </c>
      <c r="J743" s="25">
        <v>1485.811</v>
      </c>
      <c r="K743" s="25">
        <v>24.573</v>
      </c>
      <c r="L743" s="25">
        <v>263.711</v>
      </c>
      <c r="M743" s="53">
        <f>+N743-L743</f>
        <v>-63.60600000000002</v>
      </c>
      <c r="N743" s="25">
        <v>200.105</v>
      </c>
      <c r="O743" s="27">
        <v>30</v>
      </c>
      <c r="P743" s="27">
        <v>0</v>
      </c>
    </row>
    <row r="744" spans="1:16" s="1" customFormat="1" ht="15.75" outlineLevel="2">
      <c r="A744" s="24" t="s">
        <v>635</v>
      </c>
      <c r="B744" s="65" t="s">
        <v>709</v>
      </c>
      <c r="C744" s="68">
        <f t="shared" si="121"/>
        <v>602</v>
      </c>
      <c r="D744" s="29" t="s">
        <v>710</v>
      </c>
      <c r="E744" s="25">
        <v>12</v>
      </c>
      <c r="F744" s="26">
        <v>10</v>
      </c>
      <c r="G744" s="56">
        <f t="shared" si="120"/>
        <v>1.2</v>
      </c>
      <c r="H744" s="25">
        <v>1.056</v>
      </c>
      <c r="I744" s="25">
        <v>1.069</v>
      </c>
      <c r="J744" s="25">
        <v>0</v>
      </c>
      <c r="K744" s="25">
        <v>0</v>
      </c>
      <c r="L744" s="25">
        <v>-0.094</v>
      </c>
      <c r="M744" s="53">
        <f t="shared" si="122"/>
        <v>0</v>
      </c>
      <c r="N744" s="25">
        <v>-0.094</v>
      </c>
      <c r="O744" s="27">
        <v>0</v>
      </c>
      <c r="P744" s="27">
        <v>0</v>
      </c>
    </row>
    <row r="745" spans="1:16" s="1" customFormat="1" ht="16.5" outlineLevel="2" thickBot="1">
      <c r="A745" s="24" t="s">
        <v>635</v>
      </c>
      <c r="B745" s="65" t="s">
        <v>711</v>
      </c>
      <c r="C745" s="31">
        <f t="shared" si="121"/>
        <v>603</v>
      </c>
      <c r="D745" s="32" t="s">
        <v>712</v>
      </c>
      <c r="E745" s="33">
        <v>66</v>
      </c>
      <c r="F745" s="34">
        <v>10</v>
      </c>
      <c r="G745" s="37">
        <f t="shared" si="120"/>
        <v>6.6</v>
      </c>
      <c r="H745" s="33">
        <v>103.31</v>
      </c>
      <c r="I745" s="33">
        <v>176.98</v>
      </c>
      <c r="J745" s="33">
        <v>37.897</v>
      </c>
      <c r="K745" s="33">
        <v>1.983</v>
      </c>
      <c r="L745" s="33">
        <v>1.831</v>
      </c>
      <c r="M745" s="53">
        <f t="shared" si="122"/>
        <v>0.653</v>
      </c>
      <c r="N745" s="33">
        <v>2.484</v>
      </c>
      <c r="O745" s="36">
        <v>10</v>
      </c>
      <c r="P745" s="36">
        <v>0</v>
      </c>
    </row>
    <row r="746" spans="1:16" s="1" customFormat="1" ht="16.5" outlineLevel="1" thickBot="1">
      <c r="A746" s="2" t="s">
        <v>953</v>
      </c>
      <c r="C746" s="38">
        <f>COUNT(C725:C745)</f>
        <v>21</v>
      </c>
      <c r="D746" s="39"/>
      <c r="E746" s="39">
        <f>SUBTOTAL(9,E725:E745)</f>
        <v>2234.189</v>
      </c>
      <c r="F746" s="40"/>
      <c r="G746" s="41">
        <f aca="true" t="shared" si="123" ref="G746:N746">SUBTOTAL(9,G725:G745)</f>
        <v>226.61890000000002</v>
      </c>
      <c r="H746" s="39">
        <f t="shared" si="123"/>
        <v>3559.625</v>
      </c>
      <c r="I746" s="39">
        <f t="shared" si="123"/>
        <v>11435.133999999998</v>
      </c>
      <c r="J746" s="39">
        <f t="shared" si="123"/>
        <v>5137.768999999999</v>
      </c>
      <c r="K746" s="39">
        <f t="shared" si="123"/>
        <v>262.668</v>
      </c>
      <c r="L746" s="39">
        <f t="shared" si="123"/>
        <v>358.78200000000004</v>
      </c>
      <c r="M746" s="41">
        <f t="shared" si="123"/>
        <v>-106.30300000000001</v>
      </c>
      <c r="N746" s="39">
        <f t="shared" si="123"/>
        <v>252.479</v>
      </c>
      <c r="O746" s="42"/>
      <c r="P746" s="42"/>
    </row>
    <row r="748" ht="15.75">
      <c r="D748" s="70" t="s">
        <v>986</v>
      </c>
    </row>
    <row r="750" spans="3:4" ht="14.25" customHeight="1">
      <c r="C750" s="71" t="s">
        <v>1126</v>
      </c>
      <c r="D750" s="69" t="s">
        <v>1127</v>
      </c>
    </row>
    <row r="751" spans="3:4" ht="14.25" customHeight="1">
      <c r="C751" s="71" t="s">
        <v>1228</v>
      </c>
      <c r="D751" s="69" t="s">
        <v>1229</v>
      </c>
    </row>
    <row r="752" spans="3:4" ht="15" customHeight="1">
      <c r="C752" s="71" t="s">
        <v>987</v>
      </c>
      <c r="D752" s="69" t="s">
        <v>988</v>
      </c>
    </row>
    <row r="753" spans="3:4" ht="15.75" customHeight="1">
      <c r="C753" s="71" t="s">
        <v>989</v>
      </c>
      <c r="D753" s="69" t="s">
        <v>990</v>
      </c>
    </row>
    <row r="754" spans="3:4" ht="16.5" customHeight="1">
      <c r="C754" s="71" t="s">
        <v>991</v>
      </c>
      <c r="D754" s="69" t="s">
        <v>992</v>
      </c>
    </row>
  </sheetData>
  <printOptions horizontalCentered="1"/>
  <pageMargins left="0.25" right="0" top="1" bottom="1" header="0.5" footer="0.5"/>
  <pageSetup horizontalDpi="1200" verticalDpi="1200" orientation="portrait" paperSize="9" scale="45" r:id="rId1"/>
  <headerFooter alignWithMargins="0">
    <oddHeader>&amp;LPage #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Karachi Stock Exchange (Guarantee)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Suleman Sadruddin</dc:creator>
  <cp:keywords/>
  <dc:description/>
  <cp:lastModifiedBy>Administrator</cp:lastModifiedBy>
  <cp:lastPrinted>2004-08-23T07:13:01Z</cp:lastPrinted>
  <dcterms:created xsi:type="dcterms:W3CDTF">2004-01-19T08:03:27Z</dcterms:created>
  <dcterms:modified xsi:type="dcterms:W3CDTF">2004-08-23T07:13:02Z</dcterms:modified>
  <cp:category/>
  <cp:version/>
  <cp:contentType/>
  <cp:contentStatus/>
</cp:coreProperties>
</file>