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250" activeTab="0"/>
  </bookViews>
  <sheets>
    <sheet name="Master Data Entry" sheetId="1" r:id="rId1"/>
  </sheets>
  <definedNames>
    <definedName name="_xlnm.Print_Area" localSheetId="0">'Master Data Entry'!$B$6:$R$907</definedName>
    <definedName name="_xlnm.Print_Titles" localSheetId="0">'Master Data Entry'!$1:$5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<sst xmlns="http://schemas.openxmlformats.org/spreadsheetml/2006/main" count="1420" uniqueCount="730">
  <si>
    <t>DATA FOR THE YEAR 2008</t>
  </si>
  <si>
    <t>BANK /</t>
  </si>
  <si>
    <t>PROFIT</t>
  </si>
  <si>
    <t>TOTAL</t>
  </si>
  <si>
    <t>ASSETS</t>
  </si>
  <si>
    <t>NUMBER</t>
  </si>
  <si>
    <t>DIVIDEND</t>
  </si>
  <si>
    <t>SR.</t>
  </si>
  <si>
    <t>YEAR</t>
  </si>
  <si>
    <t>PAID-UP</t>
  </si>
  <si>
    <t>FACE</t>
  </si>
  <si>
    <t>NOUMBER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</si>
  <si>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</si>
  <si>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</si>
  <si>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</si>
  <si>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</si>
  <si>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</si>
  <si>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</si>
  <si>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</si>
  <si>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</si>
  <si>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</si>
  <si>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</si>
  <si>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</si>
  <si>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</si>
  <si>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</si>
  <si>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</si>
  <si>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</si>
  <si>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</si>
  <si>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</si>
  <si>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</si>
  <si>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</si>
  <si>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</si>
  <si>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</si>
  <si>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</si>
  <si>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CLOSE - END MUTUAL FUND</t>
  </si>
  <si>
    <t>AL - Meezan Mutual Fund</t>
  </si>
  <si>
    <t>June</t>
  </si>
  <si>
    <t>Asian Stock Fund Limited</t>
  </si>
  <si>
    <t>Atlas Fund of Funds</t>
  </si>
  <si>
    <t>BMA Principal Guaranteed Fund I</t>
  </si>
  <si>
    <t>Dominion Stock Fund</t>
  </si>
  <si>
    <t>First Capital Mutual Fund Limited</t>
  </si>
  <si>
    <t>First Dawood Mutual Fund</t>
  </si>
  <si>
    <t>Investec Mutual Fund</t>
  </si>
  <si>
    <t>JS Growth Fund</t>
  </si>
  <si>
    <t>JS Value Fund Limited</t>
  </si>
  <si>
    <t>Meezan Balanced Fund</t>
  </si>
  <si>
    <t>NAMCO Balance Fund</t>
  </si>
  <si>
    <t>Pak Oman Advantage Fund</t>
  </si>
  <si>
    <t>Pakistan Premier Fund Limited</t>
  </si>
  <si>
    <t>Pakistan Strategic Allocation Fund Limited</t>
  </si>
  <si>
    <t>PICIC Energy Fund</t>
  </si>
  <si>
    <t>PICIC Growth Fund</t>
  </si>
  <si>
    <t>PICIC Investment Fund</t>
  </si>
  <si>
    <t>Safeway Mutual Fund Limited</t>
  </si>
  <si>
    <t>Tri - Star Mutual Fund Limited</t>
  </si>
  <si>
    <t>UTP Large Capital Fund</t>
  </si>
  <si>
    <t>WE Balance Fund</t>
  </si>
  <si>
    <t>DEFAULTERS' COUNTER</t>
  </si>
  <si>
    <t>Prudential Stock Funds Limited</t>
  </si>
  <si>
    <t>MODARABAS</t>
  </si>
  <si>
    <t>First Al - Noor Modaraba</t>
  </si>
  <si>
    <t>Al - Zamin Leasing Modaraba</t>
  </si>
  <si>
    <t>Allied Rental Modaraba</t>
  </si>
  <si>
    <t>B. F. Modaraba</t>
  </si>
  <si>
    <t>BRR Guardian Modaraba</t>
  </si>
  <si>
    <t xml:space="preserve">First Constellation Modaraba </t>
  </si>
  <si>
    <t>First Elite Capital Modaraba</t>
  </si>
  <si>
    <t>First Equity Modaraba</t>
  </si>
  <si>
    <t>First Fidelity Leasing Modaraba</t>
  </si>
  <si>
    <t>First Habib Bank Modaraba</t>
  </si>
  <si>
    <t>First IBL Modaraba</t>
  </si>
  <si>
    <t>First Imrooz Modaraba</t>
  </si>
  <si>
    <t>First Investec Modaraba</t>
  </si>
  <si>
    <t>Islamic Modaraba 1st</t>
  </si>
  <si>
    <t>KASB Modaraba (Mehran)</t>
  </si>
  <si>
    <t>Modaraba Al - Mali</t>
  </si>
  <si>
    <t>First National Bank Modaraba</t>
  </si>
  <si>
    <t>First Pak Modaraba</t>
  </si>
  <si>
    <t>First Paramount Modaraba</t>
  </si>
  <si>
    <t>First Prudential Modaraba</t>
  </si>
  <si>
    <t>First Punjab Modaraba</t>
  </si>
  <si>
    <t>Standard Chartered Modaraba</t>
  </si>
  <si>
    <t>First Tri - Star Modaraba</t>
  </si>
  <si>
    <t>Trust Modaraba</t>
  </si>
  <si>
    <t>First UDL Modaraba</t>
  </si>
  <si>
    <t>Crescent Standard Modaraba</t>
  </si>
  <si>
    <t>Dadabhoy Modaraba First</t>
  </si>
  <si>
    <t>Interfund Modaraba 1st</t>
  </si>
  <si>
    <t>Long Term Venture Capital Modaraba</t>
  </si>
  <si>
    <t>Schon Modaraba</t>
  </si>
  <si>
    <t>Tawakkal Modaraba 1st</t>
  </si>
  <si>
    <t>Unicap Modaraba</t>
  </si>
  <si>
    <t>Unity Modaraba</t>
  </si>
  <si>
    <t>LEASING COMPANIES</t>
  </si>
  <si>
    <t>Al-Zamin Leasing Corporation Limited</t>
  </si>
  <si>
    <t>Askari Leasing Limited</t>
  </si>
  <si>
    <t>Capital Assets Leasing Corporation Limited</t>
  </si>
  <si>
    <t>English Leasing Limited</t>
  </si>
  <si>
    <t>Grays Leasing Limited</t>
  </si>
  <si>
    <t>Natover Lease &amp; Refinance Limited</t>
  </si>
  <si>
    <t>Network Leasing Corporation Limited</t>
  </si>
  <si>
    <t>Orix Leasing Pakistan Limited</t>
  </si>
  <si>
    <t>Pak Gulf Leasing Company Limited</t>
  </si>
  <si>
    <t>Pakistan Industrial &amp; Commercial Leasing Limited</t>
  </si>
  <si>
    <t>Saudi Pak Leasing Limited</t>
  </si>
  <si>
    <t>Security Leasing Corporation Limited</t>
  </si>
  <si>
    <t>Sigma Leasing Corporation Limited</t>
  </si>
  <si>
    <t>Standard Chartered Leasing Limited (Union)</t>
  </si>
  <si>
    <t>Dadabhoy Leasing Company Limited</t>
  </si>
  <si>
    <t>Interasia Leasing Company Limited</t>
  </si>
  <si>
    <t>International Multi Leasing Corporation Limited</t>
  </si>
  <si>
    <t>National Assets Leasing Corporation Ltd.</t>
  </si>
  <si>
    <t>INV. BANKS / INV. COS. / SECURITIES COS.</t>
  </si>
  <si>
    <t>Al-Mal Securities &amp; Services Limited</t>
  </si>
  <si>
    <t>AMZ Venutres Limited</t>
  </si>
  <si>
    <t>Arif Habib Investment Management Limited</t>
  </si>
  <si>
    <t>Arif Habib Limited</t>
  </si>
  <si>
    <t>Arif Habib Securities Limited</t>
  </si>
  <si>
    <t>Dawood Capital Management (Pak Venture)</t>
  </si>
  <si>
    <t>Dawood Equities Limited</t>
  </si>
  <si>
    <t>Escorts Investmen Bank Limited</t>
  </si>
  <si>
    <t>First Capital Securities Corporation Limited</t>
  </si>
  <si>
    <t>First Credit &amp; Investment Bank Limited</t>
  </si>
  <si>
    <t>First Dawood Investment Bank Limited</t>
  </si>
  <si>
    <t>First National Equities Limited</t>
  </si>
  <si>
    <t>IGI Investment Bank Ltd. (First Int. Inv. Bank)</t>
  </si>
  <si>
    <t>Invest &amp; Finance Securities Limited</t>
  </si>
  <si>
    <t>Investec Securities Limited</t>
  </si>
  <si>
    <t>Islamic Investment Bank Limited</t>
  </si>
  <si>
    <t>December</t>
  </si>
  <si>
    <t>Jahangir Siddiqui &amp; Company Limited</t>
  </si>
  <si>
    <t>Javed Omer Vohra &amp; Company Limited</t>
  </si>
  <si>
    <t>JS Global Capital Limited</t>
  </si>
  <si>
    <t>JS Investments Limited</t>
  </si>
  <si>
    <t>KASB Securities Limited</t>
  </si>
  <si>
    <t>Network Microfinance Bank Limited</t>
  </si>
  <si>
    <t>Orix Investment Bank Pakistan Limited</t>
  </si>
  <si>
    <t>Pervez Ahmed Securities Limited</t>
  </si>
  <si>
    <t>Prudential Discount &amp; Guarantee House Limited</t>
  </si>
  <si>
    <t>Security Investment Bank Limited</t>
  </si>
  <si>
    <t>Trust Investment Bank Limited</t>
  </si>
  <si>
    <t>Invest Capital Investment Bank Limited</t>
  </si>
  <si>
    <t>Prudential Investment Bank</t>
  </si>
  <si>
    <t>Trust Securities &amp; Brokerage Limited</t>
  </si>
  <si>
    <t>COMMERCIAL BANKS</t>
  </si>
  <si>
    <t>Allied Bank Limited</t>
  </si>
  <si>
    <t>Arif Habib Bank Limited</t>
  </si>
  <si>
    <t>Askari Bank Limited</t>
  </si>
  <si>
    <t>Atlas Bank Limited</t>
  </si>
  <si>
    <t>Bank Al - Habib  Limited</t>
  </si>
  <si>
    <t>Bank Alfalah Limited</t>
  </si>
  <si>
    <t>Bank of Khyber Limited</t>
  </si>
  <si>
    <t>Bank of Punjab Limited</t>
  </si>
  <si>
    <t>BankIslami Pakistan Limited</t>
  </si>
  <si>
    <t>Faysal Bank Limited</t>
  </si>
  <si>
    <t>Habib Bank Limited</t>
  </si>
  <si>
    <t>Habib Metropolitan Bank Limited</t>
  </si>
  <si>
    <t>JS Bank Limited</t>
  </si>
  <si>
    <t>KASB Bank Limited</t>
  </si>
  <si>
    <t>MCB Bank Limited</t>
  </si>
  <si>
    <t>Meezan Bank Limited</t>
  </si>
  <si>
    <t>Mybank Limited (Bolan)</t>
  </si>
  <si>
    <t>National Bank of Pakistan</t>
  </si>
  <si>
    <t>NIB Bank Limited  (NDLC - IFIC)</t>
  </si>
  <si>
    <t>Royal Bank of Scotland Limited</t>
  </si>
  <si>
    <t>Samba Bank Limited</t>
  </si>
  <si>
    <t>Saudi Pak Commercial Bank Limited</t>
  </si>
  <si>
    <t>Soneri Bank Limited</t>
  </si>
  <si>
    <t>Standard Chartered Bank (Pakistan) Ltd.</t>
  </si>
  <si>
    <t>United Bank Limited</t>
  </si>
  <si>
    <t>INSURANCE</t>
  </si>
  <si>
    <t>Adamjee Insurance Company Limited</t>
  </si>
  <si>
    <t>American Life Insurance Company (Pak) Limited</t>
  </si>
  <si>
    <t>Asia Insurance Company Limited</t>
  </si>
  <si>
    <t>Askari General Insurance Company Limited</t>
  </si>
  <si>
    <t>Atlas Insurance Limited (Muslim)</t>
  </si>
  <si>
    <t>Business &amp; Industrial Insurance Company Limited</t>
  </si>
  <si>
    <t>Central Insurance Company Limited</t>
  </si>
  <si>
    <t>Century Insurance Company Limited</t>
  </si>
  <si>
    <t>Crescent Star Insurance Company Limited</t>
  </si>
  <si>
    <t>East West Insurance Company Limited</t>
  </si>
  <si>
    <t>East West Life Assurance Company Limited</t>
  </si>
  <si>
    <t>EFU General Insurance Limited</t>
  </si>
  <si>
    <t>EFU Life Assurance Limited</t>
  </si>
  <si>
    <t>Habib Insurance Company Limited</t>
  </si>
  <si>
    <t>IGI Insurance Limited</t>
  </si>
  <si>
    <t>New Jubilee Insurance Company Limited</t>
  </si>
  <si>
    <t>New Jubilee Life Insurance Company Limited</t>
  </si>
  <si>
    <t>Pakistan General Insurance Company Limited</t>
  </si>
  <si>
    <t>Pakistan Reinsurance Company Limited</t>
  </si>
  <si>
    <t>PICIC Insurance Limited</t>
  </si>
  <si>
    <t>Platinum Insurance Company Limited</t>
  </si>
  <si>
    <t>Premier Insurance Limited</t>
  </si>
  <si>
    <t>Progressive Insurance Company Limited</t>
  </si>
  <si>
    <t>Reliance Insurance Company Limited</t>
  </si>
  <si>
    <t>Shaheen Insurance Company Limited</t>
  </si>
  <si>
    <t>Silver Star Insurance Company Limited</t>
  </si>
  <si>
    <t>Union Insurance Company of Pakistan Limited</t>
  </si>
  <si>
    <t>United Insurance Company of Pakistan Limited</t>
  </si>
  <si>
    <t>Universal Insurance Company Limited</t>
  </si>
  <si>
    <t>Beema Pakistan Limited</t>
  </si>
  <si>
    <t>Dadabhoy Insurance Company Limited</t>
  </si>
  <si>
    <t>Delta Insurance Company Limited</t>
  </si>
  <si>
    <t>Hallmark Insurance Company Limited - (Raja Ins.)</t>
  </si>
  <si>
    <t>Ittefaq General Insurance Company Limited</t>
  </si>
  <si>
    <t>Pak Northern Insurance Company Limited</t>
  </si>
  <si>
    <t>Pakistan Guarantee Insurance Company Limited</t>
  </si>
  <si>
    <t>Standard Insurance Company Limited</t>
  </si>
  <si>
    <t>Sterling Insurance Company Limited</t>
  </si>
  <si>
    <t>TEXTILE SPINNING</t>
  </si>
  <si>
    <t>Adil Textile Mills Limited</t>
  </si>
  <si>
    <t>Ali Asghar Textile Mills Limited</t>
  </si>
  <si>
    <t>Allawasaya Textile &amp; Finishing Mills Limited</t>
  </si>
  <si>
    <t>Al-Qadir Textile Mills Limited</t>
  </si>
  <si>
    <t>Apollo Textile Mills Limited</t>
  </si>
  <si>
    <t>Ayesha Textile Mills Limited</t>
  </si>
  <si>
    <t>Azam Textile Mills Limited</t>
  </si>
  <si>
    <t>Babri Cotton Mills Limited</t>
  </si>
  <si>
    <t>Baig Spinning Mills Limited</t>
  </si>
  <si>
    <t>Bilal Fibres Limited</t>
  </si>
  <si>
    <t>Brothers Textile Mills Limited</t>
  </si>
  <si>
    <t>Chakwal Spinning Mills Limited</t>
  </si>
  <si>
    <t>Chaudhry Textile Mills Limited</t>
  </si>
  <si>
    <t>Crescent Fibres Limited (Crescent Board)</t>
  </si>
  <si>
    <t>D. M. Textile Mills Limited</t>
  </si>
  <si>
    <t>D. S. Industries Limited</t>
  </si>
  <si>
    <t>Dar-es-Salaam Textile Mills Limited</t>
  </si>
  <si>
    <t>Data Textiles Limited</t>
  </si>
  <si>
    <t>Dewan Farooque Spinning Mills Limited</t>
  </si>
  <si>
    <t>Dewan Khalid Textile Mills Limited</t>
  </si>
  <si>
    <t>Dewan Mushtaq Textile Mills Limited</t>
  </si>
  <si>
    <t>Dewan Textile Mills Limited</t>
  </si>
  <si>
    <t>Din Textile Mills Limited</t>
  </si>
  <si>
    <t>Ellcot Spinning Mills Limited</t>
  </si>
  <si>
    <t>Fawad Textile Mills Limited</t>
  </si>
  <si>
    <t>Fazal Cloth Mills Limited</t>
  </si>
  <si>
    <t>Fazal Textile Mills Limited</t>
  </si>
  <si>
    <t>Gadoon Textile Mills Limited</t>
  </si>
  <si>
    <t>Gulistan Spinning Mills Limited</t>
  </si>
  <si>
    <t>Gulistan Textile Mills Limited</t>
  </si>
  <si>
    <t>Gulshan Spinning Mills Limited</t>
  </si>
  <si>
    <t>Haji Mohammad Ismail Mills Limited</t>
  </si>
  <si>
    <t>Hajra Textile Mills Limited</t>
  </si>
  <si>
    <t>Hira Textile Mills Limited</t>
  </si>
  <si>
    <t>Ideal Spinning Mills Limited</t>
  </si>
  <si>
    <t>Idrees Textile Mills Limited</t>
  </si>
  <si>
    <t>Indus Dyeing &amp; Manufacturing Company Limited</t>
  </si>
  <si>
    <t>Island Textile Mills Limited</t>
  </si>
  <si>
    <t>J. A. Textile Mills Limited</t>
  </si>
  <si>
    <t>J. K. Spinning Mills Limited</t>
  </si>
  <si>
    <t>Janana De Malucho Textile Mills Limited</t>
  </si>
  <si>
    <t>Khalid Siraj Textile Mills Limited</t>
  </si>
  <si>
    <t>Kohat Textile Mills Limited</t>
  </si>
  <si>
    <t>Kohinoor Spinning Mills Limited</t>
  </si>
  <si>
    <t>Landmark Spinning Mills Limited</t>
  </si>
  <si>
    <t>Maqbool Textile Mills Limited</t>
  </si>
  <si>
    <t>N. P. Spinning Mills Limited</t>
  </si>
  <si>
    <t>Nadeem Textile Mills Limited</t>
  </si>
  <si>
    <t>Nagina Cotton Mills Limited</t>
  </si>
  <si>
    <t>Olympia Spinning &amp; Weaving Mills Limited</t>
  </si>
  <si>
    <t>Olympia Textile Mills Limited</t>
  </si>
  <si>
    <t>Premium Textile Mills Limited</t>
  </si>
  <si>
    <t>Quality Textile Mills Limited</t>
  </si>
  <si>
    <t>Ravi Textile Mills Limited</t>
  </si>
  <si>
    <t>Regent Textile Industries Limited</t>
  </si>
  <si>
    <t>Reliance Cotton Spinning Mills Limited</t>
  </si>
  <si>
    <t>Resham Textile Industries Limited</t>
  </si>
  <si>
    <t>Ruby Textile Mills Limited</t>
  </si>
  <si>
    <t>Saif Textile Mills Limited</t>
  </si>
  <si>
    <t>Sajjad Textile Mills Limited</t>
  </si>
  <si>
    <t>Salfi Textile Mills Limited</t>
  </si>
  <si>
    <t>Sally Textile Mills Limited</t>
  </si>
  <si>
    <t>Salman Noman Enterprises Limited</t>
  </si>
  <si>
    <t>Sana Industries Limited</t>
  </si>
  <si>
    <t>Sargodha Spinning Mills Limited</t>
  </si>
  <si>
    <t>Saritow Spinning Mills Limited</t>
  </si>
  <si>
    <t>Shadab Textile Mills Limited</t>
  </si>
  <si>
    <t>Shadman Cotton Mills Limited</t>
  </si>
  <si>
    <t>Shaheen Cotton Mills Limited</t>
  </si>
  <si>
    <t>Shahzad Textile Mills Limited</t>
  </si>
  <si>
    <t>Sunrays Textile Mills Limited</t>
  </si>
  <si>
    <t>Taha Spinning Mills Limited</t>
  </si>
  <si>
    <t>Tata Textile Mills Limited</t>
  </si>
  <si>
    <t>Accord Textiles Limited</t>
  </si>
  <si>
    <t>Al-Azhar Textile Mills Limited</t>
  </si>
  <si>
    <t>Al-Qaim Textile Mills Limited</t>
  </si>
  <si>
    <t>Amin Spinning Mills Limited</t>
  </si>
  <si>
    <t>Annoor Textile Mills Limited</t>
  </si>
  <si>
    <t>Asim Textile Mills Limited</t>
  </si>
  <si>
    <t>Awan Textile Mills Limited</t>
  </si>
  <si>
    <t>September</t>
  </si>
  <si>
    <t>Azmat Textile Mills Limited</t>
  </si>
  <si>
    <t>Crescent Spinning Mills Limited</t>
  </si>
  <si>
    <t>Elahi Cotton Mills Limited</t>
  </si>
  <si>
    <t>Fatima Enterprises Limited</t>
  </si>
  <si>
    <t>Glamour Textile Mills Limited</t>
  </si>
  <si>
    <t>Globe Textile Mills (OE) Limited</t>
  </si>
  <si>
    <t>Globe Textile Mills Limited</t>
  </si>
  <si>
    <t>Hala Spinning Mills Limited</t>
  </si>
  <si>
    <t>Harum Textile Mills Limited</t>
  </si>
  <si>
    <t>Ishtiaq Textile Mills Limited</t>
  </si>
  <si>
    <t>Ittefaq Textile Mills Limited</t>
  </si>
  <si>
    <t>Junaid Cotton Mills Limited</t>
  </si>
  <si>
    <t>Karim Cotton Mills Limited</t>
  </si>
  <si>
    <t>Khurshid Spinning Mills Limited</t>
  </si>
  <si>
    <t>Mehr Dastgir Textile Mills Limited</t>
  </si>
  <si>
    <t>Mukhtar Textile Mills Limited</t>
  </si>
  <si>
    <t>Nazir Cotton Mills Limited</t>
  </si>
  <si>
    <t>Norrie Textile Mills Limited</t>
  </si>
  <si>
    <t>Qayyum Spinning Mills Limited</t>
  </si>
  <si>
    <t>Sahrish Textile Mills Limited</t>
  </si>
  <si>
    <t>Saitex Spinning Mills Limited</t>
  </si>
  <si>
    <t>Service Industries Textiles Limited</t>
  </si>
  <si>
    <t>Shahpur Textile Mills Limited</t>
  </si>
  <si>
    <t>Siftaq International Limited</t>
  </si>
  <si>
    <t>Sind Fine Textile Mills Limited</t>
  </si>
  <si>
    <t>Sunshine Cotton Mills Limited</t>
  </si>
  <si>
    <t>Tariq Cotton Mills Limited</t>
  </si>
  <si>
    <t>TEXTILE WEAVING</t>
  </si>
  <si>
    <t>ICC Textiles Limited</t>
  </si>
  <si>
    <t>Nakshbandi Industries Limited</t>
  </si>
  <si>
    <t>Prosperity Weaving Mills Limited</t>
  </si>
  <si>
    <t>Samin Textiles Limited</t>
  </si>
  <si>
    <t>Shahtaj Textile Mills Limited</t>
  </si>
  <si>
    <t>Yousuf Weaving Mills Limited</t>
  </si>
  <si>
    <t>Zephyr Textiles Limited</t>
  </si>
  <si>
    <t>Amazai Textile Mills Limited</t>
  </si>
  <si>
    <t>Apex Fabrics Limited</t>
  </si>
  <si>
    <t>Ashfaq Textile Mills Limited</t>
  </si>
  <si>
    <t>Ayaz Textile Mills Limited</t>
  </si>
  <si>
    <t>Hakkim Textile Mills Limited</t>
  </si>
  <si>
    <t>Itti Textile Mills Limited</t>
  </si>
  <si>
    <t>Kohinoor Looms Limited</t>
  </si>
  <si>
    <t>Mohib Exports Limited</t>
  </si>
  <si>
    <t>Sadoon Textile Mills Limited</t>
  </si>
  <si>
    <t>Saleem Denim Industries Limited</t>
  </si>
  <si>
    <t>Service Fabrics Limited</t>
  </si>
  <si>
    <t>TEXTILE COMPOSITE</t>
  </si>
  <si>
    <t>Ahmad Hassan Textile Mills Limited</t>
  </si>
  <si>
    <t>Artistic Denim Mills Limited</t>
  </si>
  <si>
    <t>Aruj Garment Accessories Limited</t>
  </si>
  <si>
    <t>Azgard Nine Limited</t>
  </si>
  <si>
    <t>Bhanero Textile Mills Limited</t>
  </si>
  <si>
    <t>Blessed Textile Mills Limited</t>
  </si>
  <si>
    <t>Chenab Limited</t>
  </si>
  <si>
    <t>Colony Mills Limited</t>
  </si>
  <si>
    <t>Colony Thal Textile Mills Limited</t>
  </si>
  <si>
    <t>Crescent Textile Mills Limited</t>
  </si>
  <si>
    <t>Dawood Lawrencepur Limited</t>
  </si>
  <si>
    <t>Faisal Spinning Mills Limited</t>
  </si>
  <si>
    <t>Fateh Textile Mills Limited</t>
  </si>
  <si>
    <t>Ghazi Fabrics International Limited</t>
  </si>
  <si>
    <t>Gul Ahmed Textile Mills Limited</t>
  </si>
  <si>
    <t>Hala Enterprises Limited</t>
  </si>
  <si>
    <t>Husein Industries Limited</t>
  </si>
  <si>
    <t>Ishaq Textile Mills Limited</t>
  </si>
  <si>
    <t>Kohinoor Industries Limited</t>
  </si>
  <si>
    <t>Kohinoor Mills Limited  (Kohinoor Weaving)</t>
  </si>
  <si>
    <t>Kohinoor Textile Mills Limited</t>
  </si>
  <si>
    <t>Mahmood Textile Mills Limited</t>
  </si>
  <si>
    <t>Masood Textile Mills Limited</t>
  </si>
  <si>
    <t>Mian Textile Mills Limited</t>
  </si>
  <si>
    <t>Mohammed Farooq Textile Mills Limited</t>
  </si>
  <si>
    <t>Mubarak Textile Mills Limited</t>
  </si>
  <si>
    <t>Nina Industries Limited</t>
  </si>
  <si>
    <t>Nishat (Chunian) Limited</t>
  </si>
  <si>
    <t>Nishat Mills Limited</t>
  </si>
  <si>
    <t>Paramount Spinning Mills Limited</t>
  </si>
  <si>
    <t>Quetta Textile Mills Limited</t>
  </si>
  <si>
    <t>Reliance Weaving Mills Limited</t>
  </si>
  <si>
    <t>Safa Textiles Limited</t>
  </si>
  <si>
    <t>Sapphire Fibres Limited</t>
  </si>
  <si>
    <t>Sapphire Textile Mills Limited</t>
  </si>
  <si>
    <t>Shams Textile Mills Limited</t>
  </si>
  <si>
    <t>Suraj Cotton Mills Limited</t>
  </si>
  <si>
    <t>Towellers Limited</t>
  </si>
  <si>
    <t>Usman Textile Mills Limited</t>
  </si>
  <si>
    <t>Zahidjee Textile Mills Limited</t>
  </si>
  <si>
    <t>Alif Textile Mills Limited</t>
  </si>
  <si>
    <t>Bahawalpur Textile Mills Limited</t>
  </si>
  <si>
    <t>Caravan East Fabrics Limited</t>
  </si>
  <si>
    <t>Colony Sarhad Textile Mills Limited</t>
  </si>
  <si>
    <t>Fateh Sports Wear Limited</t>
  </si>
  <si>
    <t>Hafiz Textile Mills Limited</t>
  </si>
  <si>
    <t>Hamid Textile Mills Limited</t>
  </si>
  <si>
    <t>International Knitwear Limited</t>
  </si>
  <si>
    <t>Jubilee Spinning &amp; Weaving Mills Limited</t>
  </si>
  <si>
    <t>Kaiser Arts &amp; Krafts Limited</t>
  </si>
  <si>
    <t>Khyber Textile Mills Limited</t>
  </si>
  <si>
    <t>Libaas Textile Limited</t>
  </si>
  <si>
    <t>Modern Textile Mills Limited</t>
  </si>
  <si>
    <t>Rashid Textile Mills Limited</t>
  </si>
  <si>
    <t>Redco Textiles Limited</t>
  </si>
  <si>
    <t>Schon Textile Mills Limited</t>
  </si>
  <si>
    <t>Taj Textile Mills Limited</t>
  </si>
  <si>
    <t>Tawakkal Garments Limited</t>
  </si>
  <si>
    <t>Zahur Cotton Mills Limited</t>
  </si>
  <si>
    <t>Zahur Textile Mills Limited</t>
  </si>
  <si>
    <t>WOOLLEN</t>
  </si>
  <si>
    <t>Bannu Woollen Mills Limited</t>
  </si>
  <si>
    <t>Moonlite (Pak) Limited</t>
  </si>
  <si>
    <t>Colony Woollen Mills Limited</t>
  </si>
  <si>
    <t>Harnai Woollen Mills Limited</t>
  </si>
  <si>
    <t>Valika Woollen Mills Limited</t>
  </si>
  <si>
    <t>SYNTHETIC &amp; RAYON</t>
  </si>
  <si>
    <t>Al- Abid Silk Mills Limited</t>
  </si>
  <si>
    <t>Dewan Salman Fibre Limited</t>
  </si>
  <si>
    <t>Gatron (Industries) Limited</t>
  </si>
  <si>
    <t>Ibrahim Fibres Limited</t>
  </si>
  <si>
    <t>Liberty Mills Limited</t>
  </si>
  <si>
    <t>The National Silk &amp; Rayon Mills Limited</t>
  </si>
  <si>
    <t>Pakistan Synthetics Limited</t>
  </si>
  <si>
    <t>Polyron Limited</t>
  </si>
  <si>
    <t>Rupali Polyester Limited</t>
  </si>
  <si>
    <t>S. G. Fiber Limited</t>
  </si>
  <si>
    <t>Tri-Star Polyester Limited</t>
  </si>
  <si>
    <t>Adil Polypropylene Products Limited</t>
  </si>
  <si>
    <t>Indus Polyester Limited</t>
  </si>
  <si>
    <t>Karim Silk Mills Limited</t>
  </si>
  <si>
    <t>Kashmir Polytex Limited</t>
  </si>
  <si>
    <t>National Fibres Limited</t>
  </si>
  <si>
    <t>Noor Silk Mills Limited</t>
  </si>
  <si>
    <t>Pak Fibre Industries Limited</t>
  </si>
  <si>
    <t>Tawakkal Polyester Limited</t>
  </si>
  <si>
    <t>JUTE</t>
  </si>
  <si>
    <t>Crescent Jute Products Limited</t>
  </si>
  <si>
    <t>Latif Jute Mills Limited</t>
  </si>
  <si>
    <t>Mehran Jute Mills Limited</t>
  </si>
  <si>
    <t>Suhail Jute Mills Limited</t>
  </si>
  <si>
    <t>SUGAR &amp; ALLIED INDUSTRIES</t>
  </si>
  <si>
    <t>Adam Sugar Mills Limited</t>
  </si>
  <si>
    <t>Al-Abbas Sugar Mills Limited</t>
  </si>
  <si>
    <t>Al-Noor Sugar Mills Limited</t>
  </si>
  <si>
    <t>Ansari Sugar Mills Limited</t>
  </si>
  <si>
    <t>Baba Farid Sugar Mills Limited</t>
  </si>
  <si>
    <t>Chashma Sugar Mills Limited</t>
  </si>
  <si>
    <t>Colony Sugar Mills Limited</t>
  </si>
  <si>
    <t>Crescent Sugar Mills &amp; Distillery Limited</t>
  </si>
  <si>
    <t>Dewan Sugar Mills Limited</t>
  </si>
  <si>
    <t>Faran Sugar Mills Limited</t>
  </si>
  <si>
    <t>Fecto Sugar Mills Limited</t>
  </si>
  <si>
    <t>Frontier Sugar Mills &amp; Distillery Limited</t>
  </si>
  <si>
    <t>Haseeb Waqas Sugar Mills Limited</t>
  </si>
  <si>
    <t>Husein Sugar Mills Limited</t>
  </si>
  <si>
    <t>JDW Sugar Mills Limited</t>
  </si>
  <si>
    <t>Kohinoor Sugar Mills Limited</t>
  </si>
  <si>
    <t>Mehran Sugar Mills Limited</t>
  </si>
  <si>
    <t>Mirpurkhas Sugar Mills Limited</t>
  </si>
  <si>
    <t>Mirza Sugar Mills Limited</t>
  </si>
  <si>
    <t>Noon Sugar Mills Limited</t>
  </si>
  <si>
    <t>Premier Sugar Mills &amp; Distillery Company Limited</t>
  </si>
  <si>
    <t>Sakrand Sugar Mills Limited</t>
  </si>
  <si>
    <t>Sanghar Sugar Mills Limited</t>
  </si>
  <si>
    <t>Shahmurad Sugar Mills Limited</t>
  </si>
  <si>
    <t>Shahtaj Sugar Mills Limited</t>
  </si>
  <si>
    <t>Shakarganj Mills Limited</t>
  </si>
  <si>
    <t>Sindh Abadgar's Sugar Mills Limited</t>
  </si>
  <si>
    <t>Tandlianwala Sugar Mills Limited</t>
  </si>
  <si>
    <t>The Thal Industries Corporation Limited</t>
  </si>
  <si>
    <t>Al-Asif Sugar Mills Limited</t>
  </si>
  <si>
    <t>Bawany Sugar Mills Limited</t>
  </si>
  <si>
    <t>Khairpur Sugar Mills Limited</t>
  </si>
  <si>
    <t>Mian Mohammed Sugar Mills Limited</t>
  </si>
  <si>
    <t>Pangrio Sugar Mills Limited</t>
  </si>
  <si>
    <t>Saleem Sugar Mills Limited</t>
  </si>
  <si>
    <t>CEMENT</t>
  </si>
  <si>
    <t>Al-Abbas Cement Industries Limited</t>
  </si>
  <si>
    <t>Attock Cement Pakistan Limited</t>
  </si>
  <si>
    <t>Bestway Cement Limited</t>
  </si>
  <si>
    <t>Cherat Cement Company Limited</t>
  </si>
  <si>
    <t>D. G. Khan Cement Company Limited</t>
  </si>
  <si>
    <t>Dadabhoy Cement Industries Limited</t>
  </si>
  <si>
    <t>Dandot Cement Company Limited</t>
  </si>
  <si>
    <t>Dewan Cement Limited  (Pakland)</t>
  </si>
  <si>
    <t>Fauji Cement Company Limited</t>
  </si>
  <si>
    <t>Fecto Cement Limited</t>
  </si>
  <si>
    <t>Flying Cement Company Limited</t>
  </si>
  <si>
    <t>Gharibwal Cement Limited</t>
  </si>
  <si>
    <t>Javedan Cement Limited</t>
  </si>
  <si>
    <t>Kohat Cement Limited</t>
  </si>
  <si>
    <t>Lucky Cement Limited</t>
  </si>
  <si>
    <t>Maple Leaf Cement Factory Limited</t>
  </si>
  <si>
    <t>Lafarge Pakistan Cement Limited</t>
  </si>
  <si>
    <t>Pioneer Cement Limited</t>
  </si>
  <si>
    <t>Thatta Cement Company Limited</t>
  </si>
  <si>
    <t>Mustehkam Cement Limited</t>
  </si>
  <si>
    <t>Zeal-Pak Cement Factory Limited</t>
  </si>
  <si>
    <t>TOBACCO</t>
  </si>
  <si>
    <t>Lakson Tobacco Company Limited</t>
  </si>
  <si>
    <t>Pakistan Tobacco Company Limited</t>
  </si>
  <si>
    <t>Khyber Tobacco Company Limited</t>
  </si>
  <si>
    <t>REFINERY</t>
  </si>
  <si>
    <t>Attock Refinery Limited</t>
  </si>
  <si>
    <t>Bosicor Pakistan Limited</t>
  </si>
  <si>
    <t>National Refinery Limited</t>
  </si>
  <si>
    <t>Pakistan Refinery Limited</t>
  </si>
  <si>
    <t>POWER GENERATION &amp; DISTRIBUTION</t>
  </si>
  <si>
    <t>Altern Energy Limited</t>
  </si>
  <si>
    <t>Genertech Pakistan Limited</t>
  </si>
  <si>
    <t>The Hub Power Company Limited</t>
  </si>
  <si>
    <t>Ideal Energy Limited</t>
  </si>
  <si>
    <t>Kot Addu Power Company Limited</t>
  </si>
  <si>
    <t>Karachi Electric Supply Corporation Limited</t>
  </si>
  <si>
    <t>Kohinoor Energy Limited</t>
  </si>
  <si>
    <t>Kohinoor Power Company Limited</t>
  </si>
  <si>
    <t>S. G. Power Limited</t>
  </si>
  <si>
    <t>Sitara Energy Limited</t>
  </si>
  <si>
    <t>Southern Electric Power Company Limited</t>
  </si>
  <si>
    <t>Tri - Star Power Limited</t>
  </si>
  <si>
    <t>Japan Power Generation  Limited</t>
  </si>
  <si>
    <t>OIL &amp; GAS MARKETING COMPANIES</t>
  </si>
  <si>
    <t>Attock Petroleum Limited</t>
  </si>
  <si>
    <t>Pakistan State Oil Company Limited</t>
  </si>
  <si>
    <t>Shell Gas LPG (Pakistan) Limited</t>
  </si>
  <si>
    <t>Shell Pakistan Limited</t>
  </si>
  <si>
    <t>Sui Northern Gas Pipeline Limited</t>
  </si>
  <si>
    <t>Sui Southern Gas Company Limited</t>
  </si>
  <si>
    <t>OIL &amp; GAS EXPLORATION COMPANIES</t>
  </si>
  <si>
    <t>Mari Gas Company Limited</t>
  </si>
  <si>
    <t>Oil &amp; Gas Development Co. Ltd.</t>
  </si>
  <si>
    <t>Pakistan Oilfields Limited</t>
  </si>
  <si>
    <t>Pakistan Petroleum Limited</t>
  </si>
  <si>
    <t>ENGINEERING</t>
  </si>
  <si>
    <t>Ados Pakistan Limited</t>
  </si>
  <si>
    <t>Bolan Castings Limited</t>
  </si>
  <si>
    <t>Crescent Steel &amp; Allied Products Limited</t>
  </si>
  <si>
    <t>Dadex Eternit Limited</t>
  </si>
  <si>
    <t>Dost Steels Limited</t>
  </si>
  <si>
    <t>Huffaz Seamless Pipe Industries</t>
  </si>
  <si>
    <t>International Industries Limited</t>
  </si>
  <si>
    <t>KSB Pumps Company Limited</t>
  </si>
  <si>
    <t>Pakistan Engineering Company Limited</t>
  </si>
  <si>
    <t>Gauhar Engineering Company Limited</t>
  </si>
  <si>
    <t>Metropolitan Steel Corporation Limited</t>
  </si>
  <si>
    <t>Quality Steel Works Limited</t>
  </si>
  <si>
    <t>Taxila Engineering Company Ltd.</t>
  </si>
  <si>
    <t>AUTOMOBILE ASSEMBLER</t>
  </si>
  <si>
    <t>Al-Ghazi Tractors Limited</t>
  </si>
  <si>
    <t>Atlas Honda Limited</t>
  </si>
  <si>
    <t>Dewan Farooque Motors Limited</t>
  </si>
  <si>
    <t>Ghandhara Industries Limited</t>
  </si>
  <si>
    <t>Ghandhara Nissan Limited</t>
  </si>
  <si>
    <t>Ghani Automobile Industries Limited</t>
  </si>
  <si>
    <t>Hinopak Motors Limited</t>
  </si>
  <si>
    <t>Honda Atlas Cars Pakistan Limited</t>
  </si>
  <si>
    <t>March</t>
  </si>
  <si>
    <t>Indus Motor Company Limited</t>
  </si>
  <si>
    <t>Millat Tractors Limited</t>
  </si>
  <si>
    <t>Pak Suzuki Motor Company Limited</t>
  </si>
  <si>
    <t>Sazgar Engineering Works Limited</t>
  </si>
  <si>
    <t>Saif Nadeem Kawasaki Company Limited</t>
  </si>
  <si>
    <t>AUTOMOBILE PARTS &amp; ACCESSORIES</t>
  </si>
  <si>
    <t>Atlas Engineering Limited</t>
  </si>
  <si>
    <t>Atlas Battery Limited</t>
  </si>
  <si>
    <t>Baluchistan Wheels Limited</t>
  </si>
  <si>
    <t>Exide Pakistan Limited</t>
  </si>
  <si>
    <t>General Tyre &amp; Rubber Company of Pakistan Ltd.</t>
  </si>
  <si>
    <t>Transmission Engineering Company Limited</t>
  </si>
  <si>
    <t>Automotive Battery Company Limited</t>
  </si>
  <si>
    <t>Bela Automotives Limited</t>
  </si>
  <si>
    <t>Bela Engineering Company Limited</t>
  </si>
  <si>
    <t>Dewan Automotive Engineering Limited</t>
  </si>
  <si>
    <t>Taga Pakistan Limited</t>
  </si>
  <si>
    <t>CABLE &amp; ELECTRICAL GOODS</t>
  </si>
  <si>
    <t>Johnson &amp; Phillips (Pakistan) Limited</t>
  </si>
  <si>
    <t>Pakistan Telephone Cables Limited</t>
  </si>
  <si>
    <t>Pakistan Cables Limited</t>
  </si>
  <si>
    <t>Pak Elektron Limited</t>
  </si>
  <si>
    <t>Siemens (Pakistan) Engineering Co. Limited</t>
  </si>
  <si>
    <t>Singer Pakistan Limited</t>
  </si>
  <si>
    <t>Casspak Industries Limited</t>
  </si>
  <si>
    <t>Climax Engineering Company Limited</t>
  </si>
  <si>
    <t>Myfip Video Industries Limited</t>
  </si>
  <si>
    <t>TRANSPORT</t>
  </si>
  <si>
    <t>Pakistan International Container Terminal Ltd.</t>
  </si>
  <si>
    <t>Pakistan International Airline Corporation Limited</t>
  </si>
  <si>
    <t>Pakistan National Shipping Corporation Ltd.</t>
  </si>
  <si>
    <t>Pan Islamic Steamship Limited</t>
  </si>
  <si>
    <t>Tri - Star Shipping Lines Limited</t>
  </si>
  <si>
    <t>TECHNOLOGY &amp; COMMUNICATION</t>
  </si>
  <si>
    <t>CallMate Telips Telecom Limited</t>
  </si>
  <si>
    <t>Eye Television Network Limited</t>
  </si>
  <si>
    <t>NetSol Technologies Limited</t>
  </si>
  <si>
    <t>Pakistan Telecommunication Company Ltd.</t>
  </si>
  <si>
    <t>Pak Datacom Limited</t>
  </si>
  <si>
    <t>Southern Networks Limited</t>
  </si>
  <si>
    <t>Telecard Limited</t>
  </si>
  <si>
    <t>TRG Pakistan Limited</t>
  </si>
  <si>
    <t>WorldCall Telecom Limited</t>
  </si>
  <si>
    <t>FERTILIZER</t>
  </si>
  <si>
    <t>Dawood Hercules Chemicals Limited</t>
  </si>
  <si>
    <t>Engro Chemical Pakistan Limited</t>
  </si>
  <si>
    <t>Fauji Fertilizer Bin Qasim Limited</t>
  </si>
  <si>
    <t>Fauji Fertilizer Company Limited</t>
  </si>
  <si>
    <t>PHARMACEUTICALS</t>
  </si>
  <si>
    <t>Abbott Laboratories Pakistan Limited</t>
  </si>
  <si>
    <t>November</t>
  </si>
  <si>
    <t>Sanofi-Aventis Pakistan Limited</t>
  </si>
  <si>
    <t>Ferozsons Laboratories Limited</t>
  </si>
  <si>
    <t>GlaxoSmithKline Pakistan Limited</t>
  </si>
  <si>
    <t>Highnoon Laboratories Limited</t>
  </si>
  <si>
    <t>Otsuka Pakistan Limited</t>
  </si>
  <si>
    <t>Searle Pakistan Limited</t>
  </si>
  <si>
    <t>Wyeth Pakistan Limited</t>
  </si>
  <si>
    <t>CHEMICAL</t>
  </si>
  <si>
    <t>Bawany Air Products Limited</t>
  </si>
  <si>
    <t>Berger Paints Pakistan Limited</t>
  </si>
  <si>
    <t>Biafo Industries Limited</t>
  </si>
  <si>
    <t>BOC Pakistan Limited</t>
  </si>
  <si>
    <t>Buxly Paints Limited</t>
  </si>
  <si>
    <t>Clariant Pakistan Limited</t>
  </si>
  <si>
    <t>Colgate - Palmolive Pakistan Limited</t>
  </si>
  <si>
    <t>Descon Oxychem Limited</t>
  </si>
  <si>
    <t>Engro Polymer &amp; Chemicals Limited</t>
  </si>
  <si>
    <t>ICI Pakistan Limited</t>
  </si>
  <si>
    <t>Ittehad Chemicals Limited</t>
  </si>
  <si>
    <t>Leiner Pak Gelatine Limited</t>
  </si>
  <si>
    <t>Nimir Industrial Chemicals Ltd.</t>
  </si>
  <si>
    <t>Nimir Resins Limited</t>
  </si>
  <si>
    <t>Pakistan Gum &amp; Chemicals Limited</t>
  </si>
  <si>
    <t>Pakistan PTA Limited</t>
  </si>
  <si>
    <t>Shaffi Chemical Industries Limited</t>
  </si>
  <si>
    <t>Sitara Chemical Industries Limited</t>
  </si>
  <si>
    <t>Sitara Peroxide Limited</t>
  </si>
  <si>
    <t>Wah Noble Chemicals Limited</t>
  </si>
  <si>
    <t>Data Agro Limited</t>
  </si>
  <si>
    <t>Kausar Paints Limited</t>
  </si>
  <si>
    <t>Pakistan PVC Limited</t>
  </si>
  <si>
    <t>Sardar Chemical Industries Limited</t>
  </si>
  <si>
    <t>Sind Alkalis Limited</t>
  </si>
  <si>
    <t>PAPER &amp; BOARD</t>
  </si>
  <si>
    <t>Century Paper &amp; Board Mills Limited</t>
  </si>
  <si>
    <t>Cherat Papersack Limited</t>
  </si>
  <si>
    <t>Dadabhoy Sack Limited</t>
  </si>
  <si>
    <t>Merit Packaging Limited</t>
  </si>
  <si>
    <t>Packages Limited</t>
  </si>
  <si>
    <t>Pakistan Paper Products Limited</t>
  </si>
  <si>
    <t>Security Paper Limited</t>
  </si>
  <si>
    <t>Abson Industries Limited</t>
  </si>
  <si>
    <t>Central Forest Products Limited</t>
  </si>
  <si>
    <t>VANASPATI &amp; ALLIED INDUSTRIES</t>
  </si>
  <si>
    <t>Wazir Ali Industries Limited</t>
  </si>
  <si>
    <t>Extraction (Pakistan) Limited</t>
  </si>
  <si>
    <t>Fazal Vegetable Ghee Mills Limited</t>
  </si>
  <si>
    <t>Morafco Industries Limited</t>
  </si>
  <si>
    <t>Muslim Ghee Mills Limited</t>
  </si>
  <si>
    <t>Pak Ghee Mills Limited</t>
  </si>
  <si>
    <t>Punjab Oil Mills Limited</t>
  </si>
  <si>
    <t>S. S. Oil Mills Limited</t>
  </si>
  <si>
    <t>Suraj Ghee Mills Limited</t>
  </si>
  <si>
    <t>Universal Oil Mills Limited</t>
  </si>
  <si>
    <t>LEATHER &amp; TANNERIES</t>
  </si>
  <si>
    <t>Bata Pakistan Limited</t>
  </si>
  <si>
    <t>Leather Up Limited</t>
  </si>
  <si>
    <t>Pak Leather Crafts Limited</t>
  </si>
  <si>
    <t>Service Industries Limited</t>
  </si>
  <si>
    <t>Fateh Industries Limited</t>
  </si>
  <si>
    <t>FOOD &amp; PERSONAL CARE PRODUCTS</t>
  </si>
  <si>
    <t>Clover Pakistan Limited</t>
  </si>
  <si>
    <t>Gillette Pakistan Limited  #</t>
  </si>
  <si>
    <t>Goodluck Industries Limited</t>
  </si>
  <si>
    <t>Ismail Industries Limited</t>
  </si>
  <si>
    <t>Mitchell's Fruit Farms Limited</t>
  </si>
  <si>
    <t>Murree Brewery Company Limited</t>
  </si>
  <si>
    <t>National Foods Limited</t>
  </si>
  <si>
    <t>Nestle Pakistan Limited</t>
  </si>
  <si>
    <t>Noon Pakistan Limited</t>
  </si>
  <si>
    <t>Unilever Pakistan Foods Limited</t>
  </si>
  <si>
    <t>Rafhan Maize Products Limited</t>
  </si>
  <si>
    <t>Shezan International Limited</t>
  </si>
  <si>
    <t>Shield Corporation Limited</t>
  </si>
  <si>
    <t>Treet Corporation Limited</t>
  </si>
  <si>
    <t>Unilever Pakistan Limited</t>
  </si>
  <si>
    <t>Zulfeqar Industries Limited</t>
  </si>
  <si>
    <t>Indus Fruit Products Limited</t>
  </si>
  <si>
    <t>Mubarik Dairies Limited</t>
  </si>
  <si>
    <t>Pakistan Dairies Limited</t>
  </si>
  <si>
    <t>Quice Food Industries Limited</t>
  </si>
  <si>
    <t>Shakarganj Foods Limited</t>
  </si>
  <si>
    <t>Uqab Breeding Farms Limited</t>
  </si>
  <si>
    <t>GLASS &amp; CERAMICS</t>
  </si>
  <si>
    <t>Baluchistan Glass Limited</t>
  </si>
  <si>
    <t>Frontier Ceramics Limited</t>
  </si>
  <si>
    <t>Ghani Glass Limited</t>
  </si>
  <si>
    <t>Karam Ceramics Limited</t>
  </si>
  <si>
    <t>Tariq Glass Industries Limited</t>
  </si>
  <si>
    <t>Emco Industries Limited</t>
  </si>
  <si>
    <t>Ghulam Muhammad Dadabhoy Limited</t>
  </si>
  <si>
    <t>Medi Glass Limited</t>
  </si>
  <si>
    <t>Regal Ceramics Limited</t>
  </si>
  <si>
    <t>MISCELLANEOUS</t>
  </si>
  <si>
    <t>AKD Capital Limited</t>
  </si>
  <si>
    <t>Al - Khair Gadoon Limited</t>
  </si>
  <si>
    <t>Arpak International Investments Limited</t>
  </si>
  <si>
    <t>Diamond Industries Limited</t>
  </si>
  <si>
    <t>Dreamworld Limited</t>
  </si>
  <si>
    <t>EcoPack Limited</t>
  </si>
  <si>
    <t>Gammon Pakistan Limited</t>
  </si>
  <si>
    <t>Grays of Cambridge Pakistan Limited</t>
  </si>
  <si>
    <t>MacPac Films Limited</t>
  </si>
  <si>
    <t>Mandviwalla Mauser Plastic Industries Limited</t>
  </si>
  <si>
    <t>PACE Pakistan Limited</t>
  </si>
  <si>
    <t>Pakistan Hotels Developers Limited</t>
  </si>
  <si>
    <t>Pakistan House International Limited</t>
  </si>
  <si>
    <t>Pakistan Services Limited</t>
  </si>
  <si>
    <t>Shifa International Hospitals Limited</t>
  </si>
  <si>
    <t>Siddiqsons Tin Plate Limited</t>
  </si>
  <si>
    <t>Tri-Pack Films Limited</t>
  </si>
  <si>
    <t>United Distributors Pakistan Limited</t>
  </si>
  <si>
    <t>United Brands Limited  (UDL Industries)</t>
  </si>
  <si>
    <t>Dadabhoy Construction &amp; Technology Ltd.</t>
  </si>
  <si>
    <t>Hashimi Can Company Limited</t>
  </si>
  <si>
    <t>Hayderi Construction Company Limited</t>
  </si>
  <si>
    <t>M. L. C.</t>
  </si>
  <si>
    <t>Mineral Grinding Mills Limited</t>
  </si>
  <si>
    <t>Syed Match Company Limited</t>
  </si>
  <si>
    <t>Tawakkal Limited</t>
  </si>
  <si>
    <t>Turbo Tec Limited</t>
  </si>
  <si>
    <t>#</t>
  </si>
  <si>
    <t>Figures of 18 months</t>
  </si>
  <si>
    <t>Golden Arrow Selected Stocks Fund Limited</t>
  </si>
  <si>
    <t xml:space="preserve">First Habib Modaraba </t>
  </si>
  <si>
    <t>Thal Limited</t>
  </si>
  <si>
    <t>Habib ADM Limited</t>
  </si>
  <si>
    <t>Habib Sugar Mills Limited</t>
  </si>
  <si>
    <t xml:space="preserve">Agriautos Industries Limited </t>
  </si>
  <si>
    <t>Dynea Pakistan Limited</t>
  </si>
  <si>
    <t xml:space="preserve">Baluchistan Particle Board Limited </t>
  </si>
  <si>
    <t>Shabbir Tiles &amp; Ceramics Limited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</si>
</sst>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_);[Red]\(#,##0.0\)"/>
    <numFmt numFmtId="167" formatCode="0.0%"/>
    <numFmt numFmtId="168" formatCode="[$-409]dddd\,\ mmmm\ dd\,\ yyyy"/>
    <numFmt numFmtId="169" formatCode="[$-409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color indexed="18"/>
      <name val="Arial"/>
      <family val="2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/>
    </xf>
    <xf numFmtId="165" fontId="10" fillId="3" borderId="2" xfId="0" applyNumberFormat="1" applyFont="1" applyFill="1" applyBorder="1" applyAlignment="1">
      <alignment/>
    </xf>
    <xf numFmtId="38" fontId="4" fillId="3" borderId="2" xfId="0" applyNumberFormat="1" applyFont="1" applyFill="1" applyBorder="1" applyAlignment="1">
      <alignment/>
    </xf>
    <xf numFmtId="164" fontId="11" fillId="3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38" fontId="4" fillId="3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38" fontId="4" fillId="3" borderId="5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14" fillId="4" borderId="8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3" xfId="0" applyFont="1" applyBorder="1" applyAlignment="1">
      <alignment/>
    </xf>
    <xf numFmtId="38" fontId="16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165" fontId="17" fillId="0" borderId="8" xfId="0" applyNumberFormat="1" applyFont="1" applyBorder="1" applyAlignment="1">
      <alignment/>
    </xf>
    <xf numFmtId="38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40" fontId="17" fillId="0" borderId="8" xfId="0" applyNumberFormat="1" applyFont="1" applyBorder="1" applyAlignment="1">
      <alignment/>
    </xf>
    <xf numFmtId="40" fontId="18" fillId="0" borderId="8" xfId="0" applyNumberFormat="1" applyFont="1" applyBorder="1" applyAlignment="1">
      <alignment/>
    </xf>
    <xf numFmtId="37" fontId="17" fillId="0" borderId="8" xfId="0" applyNumberFormat="1" applyFont="1" applyBorder="1" applyAlignment="1">
      <alignment/>
    </xf>
    <xf numFmtId="0" fontId="16" fillId="0" borderId="1" xfId="0" applyFont="1" applyBorder="1" applyAlignment="1">
      <alignment/>
    </xf>
    <xf numFmtId="165" fontId="17" fillId="0" borderId="1" xfId="0" applyNumberFormat="1" applyFont="1" applyBorder="1" applyAlignment="1">
      <alignment/>
    </xf>
    <xf numFmtId="38" fontId="17" fillId="0" borderId="1" xfId="0" applyNumberFormat="1" applyFont="1" applyBorder="1" applyAlignment="1">
      <alignment/>
    </xf>
    <xf numFmtId="165" fontId="18" fillId="0" borderId="1" xfId="0" applyNumberFormat="1" applyFont="1" applyBorder="1" applyAlignment="1">
      <alignment/>
    </xf>
    <xf numFmtId="165" fontId="17" fillId="0" borderId="1" xfId="0" applyNumberFormat="1" applyFont="1" applyBorder="1" applyAlignment="1">
      <alignment/>
    </xf>
    <xf numFmtId="40" fontId="17" fillId="0" borderId="1" xfId="0" applyNumberFormat="1" applyFont="1" applyBorder="1" applyAlignment="1">
      <alignment/>
    </xf>
    <xf numFmtId="38" fontId="17" fillId="0" borderId="9" xfId="0" applyNumberFormat="1" applyFont="1" applyBorder="1" applyAlignment="1">
      <alignment/>
    </xf>
    <xf numFmtId="38" fontId="16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/>
    </xf>
    <xf numFmtId="40" fontId="18" fillId="0" borderId="1" xfId="0" applyNumberFormat="1" applyFont="1" applyBorder="1" applyAlignment="1">
      <alignment/>
    </xf>
    <xf numFmtId="37" fontId="17" fillId="0" borderId="1" xfId="0" applyNumberFormat="1" applyFont="1" applyBorder="1" applyAlignment="1">
      <alignment/>
    </xf>
    <xf numFmtId="38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38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40" fontId="17" fillId="0" borderId="0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0" fontId="19" fillId="3" borderId="8" xfId="0" applyFont="1" applyFill="1" applyBorder="1" applyAlignment="1">
      <alignment horizontal="center"/>
    </xf>
    <xf numFmtId="40" fontId="17" fillId="0" borderId="7" xfId="0" applyNumberFormat="1" applyFont="1" applyBorder="1" applyAlignment="1">
      <alignment/>
    </xf>
    <xf numFmtId="0" fontId="16" fillId="0" borderId="8" xfId="0" applyFont="1" applyFill="1" applyBorder="1" applyAlignment="1">
      <alignment horizontal="center"/>
    </xf>
    <xf numFmtId="165" fontId="16" fillId="0" borderId="8" xfId="0" applyNumberFormat="1" applyFont="1" applyFill="1" applyBorder="1" applyAlignment="1">
      <alignment/>
    </xf>
    <xf numFmtId="0" fontId="16" fillId="0" borderId="8" xfId="0" applyFont="1" applyFill="1" applyBorder="1" applyAlignment="1">
      <alignment/>
    </xf>
    <xf numFmtId="165" fontId="20" fillId="0" borderId="8" xfId="0" applyNumberFormat="1" applyFont="1" applyFill="1" applyBorder="1" applyAlignment="1">
      <alignment/>
    </xf>
    <xf numFmtId="40" fontId="16" fillId="0" borderId="8" xfId="0" applyNumberFormat="1" applyFont="1" applyFill="1" applyBorder="1" applyAlignment="1">
      <alignment/>
    </xf>
    <xf numFmtId="40" fontId="16" fillId="0" borderId="10" xfId="0" applyNumberFormat="1" applyFont="1" applyFill="1" applyBorder="1" applyAlignment="1">
      <alignment/>
    </xf>
    <xf numFmtId="40" fontId="20" fillId="0" borderId="8" xfId="0" applyNumberFormat="1" applyFont="1" applyFill="1" applyBorder="1" applyAlignment="1">
      <alignment/>
    </xf>
    <xf numFmtId="38" fontId="16" fillId="0" borderId="8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165" fontId="17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7" fillId="0" borderId="2" xfId="0" applyNumberFormat="1" applyFont="1" applyBorder="1" applyAlignment="1">
      <alignment/>
    </xf>
    <xf numFmtId="165" fontId="17" fillId="0" borderId="7" xfId="0" applyNumberFormat="1" applyFont="1" applyBorder="1" applyAlignment="1">
      <alignment/>
    </xf>
    <xf numFmtId="40" fontId="17" fillId="0" borderId="2" xfId="0" applyNumberFormat="1" applyFont="1" applyBorder="1" applyAlignment="1">
      <alignment/>
    </xf>
    <xf numFmtId="40" fontId="18" fillId="0" borderId="2" xfId="0" applyNumberFormat="1" applyFont="1" applyBorder="1" applyAlignment="1">
      <alignment/>
    </xf>
    <xf numFmtId="37" fontId="17" fillId="0" borderId="2" xfId="0" applyNumberFormat="1" applyFont="1" applyBorder="1" applyAlignment="1">
      <alignment/>
    </xf>
    <xf numFmtId="0" fontId="22" fillId="0" borderId="3" xfId="0" applyFont="1" applyFill="1" applyBorder="1" applyAlignment="1">
      <alignment horizontal="center"/>
    </xf>
    <xf numFmtId="165" fontId="17" fillId="0" borderId="3" xfId="0" applyNumberFormat="1" applyFont="1" applyBorder="1" applyAlignment="1">
      <alignment/>
    </xf>
    <xf numFmtId="165" fontId="17" fillId="0" borderId="4" xfId="0" applyNumberFormat="1" applyFont="1" applyBorder="1" applyAlignment="1">
      <alignment/>
    </xf>
    <xf numFmtId="165" fontId="18" fillId="0" borderId="3" xfId="0" applyNumberFormat="1" applyFont="1" applyBorder="1" applyAlignment="1">
      <alignment/>
    </xf>
    <xf numFmtId="40" fontId="17" fillId="0" borderId="4" xfId="0" applyNumberFormat="1" applyFont="1" applyBorder="1" applyAlignment="1">
      <alignment/>
    </xf>
    <xf numFmtId="40" fontId="18" fillId="0" borderId="4" xfId="0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37" fontId="17" fillId="0" borderId="4" xfId="0" applyNumberFormat="1" applyFont="1" applyBorder="1" applyAlignment="1">
      <alignment/>
    </xf>
    <xf numFmtId="165" fontId="18" fillId="0" borderId="5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40" fontId="18" fillId="0" borderId="9" xfId="0" applyNumberFormat="1" applyFont="1" applyBorder="1" applyAlignment="1">
      <alignment/>
    </xf>
    <xf numFmtId="37" fontId="17" fillId="0" borderId="9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165" fontId="16" fillId="0" borderId="8" xfId="0" applyNumberFormat="1" applyFont="1" applyBorder="1" applyAlignment="1">
      <alignment/>
    </xf>
    <xf numFmtId="165" fontId="20" fillId="0" borderId="13" xfId="0" applyNumberFormat="1" applyFont="1" applyBorder="1" applyAlignment="1">
      <alignment/>
    </xf>
    <xf numFmtId="165" fontId="20" fillId="0" borderId="8" xfId="0" applyNumberFormat="1" applyFont="1" applyBorder="1" applyAlignment="1">
      <alignment/>
    </xf>
    <xf numFmtId="40" fontId="16" fillId="0" borderId="9" xfId="0" applyNumberFormat="1" applyFont="1" applyBorder="1" applyAlignment="1">
      <alignment/>
    </xf>
    <xf numFmtId="40" fontId="20" fillId="0" borderId="9" xfId="0" applyNumberFormat="1" applyFont="1" applyBorder="1" applyAlignment="1">
      <alignment/>
    </xf>
    <xf numFmtId="40" fontId="20" fillId="0" borderId="8" xfId="0" applyNumberFormat="1" applyFont="1" applyBorder="1" applyAlignment="1">
      <alignment/>
    </xf>
    <xf numFmtId="38" fontId="16" fillId="0" borderId="8" xfId="0" applyNumberFormat="1" applyFont="1" applyBorder="1" applyAlignment="1">
      <alignment/>
    </xf>
    <xf numFmtId="0" fontId="21" fillId="0" borderId="0" xfId="0" applyFont="1" applyAlignment="1">
      <alignment/>
    </xf>
    <xf numFmtId="0" fontId="14" fillId="5" borderId="8" xfId="0" applyFont="1" applyFill="1" applyBorder="1" applyAlignment="1">
      <alignment horizontal="center"/>
    </xf>
    <xf numFmtId="40" fontId="16" fillId="0" borderId="8" xfId="0" applyNumberFormat="1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165" fontId="17" fillId="5" borderId="8" xfId="0" applyNumberFormat="1" applyFont="1" applyFill="1" applyBorder="1" applyAlignment="1">
      <alignment/>
    </xf>
    <xf numFmtId="165" fontId="17" fillId="0" borderId="8" xfId="0" applyNumberFormat="1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/>
    </xf>
    <xf numFmtId="165" fontId="17" fillId="0" borderId="5" xfId="0" applyNumberFormat="1" applyFont="1" applyBorder="1" applyAlignment="1">
      <alignment/>
    </xf>
    <xf numFmtId="38" fontId="17" fillId="0" borderId="5" xfId="0" applyNumberFormat="1" applyFont="1" applyBorder="1" applyAlignment="1">
      <alignment/>
    </xf>
    <xf numFmtId="165" fontId="18" fillId="0" borderId="5" xfId="0" applyNumberFormat="1" applyFont="1" applyBorder="1" applyAlignment="1">
      <alignment/>
    </xf>
    <xf numFmtId="165" fontId="17" fillId="0" borderId="5" xfId="0" applyNumberFormat="1" applyFont="1" applyBorder="1" applyAlignment="1">
      <alignment/>
    </xf>
    <xf numFmtId="40" fontId="17" fillId="0" borderId="5" xfId="0" applyNumberFormat="1" applyFont="1" applyBorder="1" applyAlignment="1">
      <alignment/>
    </xf>
    <xf numFmtId="40" fontId="18" fillId="0" borderId="5" xfId="0" applyNumberFormat="1" applyFont="1" applyBorder="1" applyAlignment="1">
      <alignment/>
    </xf>
    <xf numFmtId="37" fontId="17" fillId="0" borderId="5" xfId="0" applyNumberFormat="1" applyFont="1" applyBorder="1" applyAlignment="1">
      <alignment/>
    </xf>
    <xf numFmtId="166" fontId="17" fillId="0" borderId="8" xfId="0" applyNumberFormat="1" applyFont="1" applyBorder="1" applyAlignment="1">
      <alignment/>
    </xf>
    <xf numFmtId="165" fontId="17" fillId="0" borderId="8" xfId="0" applyNumberFormat="1" applyFont="1" applyFill="1" applyBorder="1" applyAlignment="1">
      <alignment/>
    </xf>
    <xf numFmtId="3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38" fontId="17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40" fontId="17" fillId="0" borderId="0" xfId="0" applyNumberFormat="1" applyFont="1" applyFill="1" applyBorder="1" applyAlignment="1">
      <alignment/>
    </xf>
    <xf numFmtId="40" fontId="18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8"/>
  <sheetViews>
    <sheetView showGridLines="0" tabSelected="1" workbookViewId="0" topLeftCell="A1">
      <selection activeCell="C909" sqref="C909"/>
    </sheetView>
  </sheetViews>
  <sheetFormatPr defaultColWidth="9.140625" defaultRowHeight="12.75"/>
  <cols>
    <col min="1" max="1" width="4.28125" style="0" customWidth="1"/>
    <col min="2" max="2" width="8.57421875" style="0" bestFit="1" customWidth="1"/>
    <col min="3" max="3" width="59.28125" style="0" bestFit="1" customWidth="1"/>
    <col min="4" max="4" width="13.140625" style="0" bestFit="1" customWidth="1"/>
    <col min="5" max="5" width="14.8515625" style="0" bestFit="1" customWidth="1"/>
    <col min="6" max="6" width="8.57421875" style="0" bestFit="1" customWidth="1"/>
    <col min="7" max="7" width="13.57421875" style="5" bestFit="1" customWidth="1"/>
    <col min="8" max="8" width="14.8515625" style="0" customWidth="1"/>
    <col min="9" max="9" width="16.7109375" style="0" customWidth="1"/>
    <col min="10" max="10" width="14.8515625" style="0" customWidth="1"/>
    <col min="11" max="11" width="13.7109375" style="0" customWidth="1"/>
    <col min="12" max="12" width="14.8515625" style="0" bestFit="1" customWidth="1"/>
    <col min="13" max="13" width="13.421875" style="5" customWidth="1"/>
    <col min="14" max="14" width="14.28125" style="0" bestFit="1" customWidth="1"/>
    <col min="15" max="17" width="12.57421875" style="0" bestFit="1" customWidth="1"/>
    <col min="18" max="18" width="13.421875" style="6" bestFit="1" customWidth="1"/>
  </cols>
  <sheetData>
    <row r="1" spans="2:7" ht="30">
      <c r="B1" s="1"/>
      <c r="C1" s="2" t="s">
        <v>0</v>
      </c>
      <c r="D1" s="2"/>
      <c r="E1" s="2"/>
      <c r="F1" s="3"/>
      <c r="G1" s="4"/>
    </row>
    <row r="2" spans="2:18" ht="15.75">
      <c r="B2" s="7"/>
      <c r="C2" s="8"/>
      <c r="D2" s="8"/>
      <c r="E2" s="9"/>
      <c r="F2" s="10"/>
      <c r="G2" s="11"/>
      <c r="H2" s="12"/>
      <c r="I2" s="12"/>
      <c r="J2" s="12"/>
      <c r="K2" s="13" t="s">
        <v>1</v>
      </c>
      <c r="L2" s="13" t="s">
        <v>2</v>
      </c>
      <c r="M2" s="14"/>
      <c r="N2" s="13" t="s">
        <v>2</v>
      </c>
      <c r="O2" s="13"/>
      <c r="P2" s="13"/>
      <c r="Q2" s="14"/>
      <c r="R2" s="13" t="s">
        <v>5</v>
      </c>
    </row>
    <row r="3" spans="2:18" ht="15.75">
      <c r="B3" s="15" t="s">
        <v>7</v>
      </c>
      <c r="C3" s="16"/>
      <c r="D3" s="17" t="s">
        <v>8</v>
      </c>
      <c r="E3" s="17" t="s">
        <v>9</v>
      </c>
      <c r="F3" s="18" t="s">
        <v>10</v>
      </c>
      <c r="G3" s="19" t="s">
        <v>11</v>
      </c>
      <c r="H3" s="16" t="s">
        <v>12</v>
      </c>
      <c r="I3" s="16" t="s">
        <v>3</v>
      </c>
      <c r="J3" s="16" t="s">
        <v>13</v>
      </c>
      <c r="K3" s="16" t="s">
        <v>14</v>
      </c>
      <c r="L3" s="16" t="s">
        <v>15</v>
      </c>
      <c r="M3" s="19" t="s">
        <v>16</v>
      </c>
      <c r="N3" s="16" t="s">
        <v>17</v>
      </c>
      <c r="O3" s="16" t="s">
        <v>18</v>
      </c>
      <c r="P3" s="16" t="s">
        <v>19</v>
      </c>
      <c r="Q3" s="19" t="s">
        <v>3</v>
      </c>
      <c r="R3" s="16" t="s">
        <v>21</v>
      </c>
    </row>
    <row r="4" spans="2:18" ht="15.75">
      <c r="B4" s="15" t="s">
        <v>22</v>
      </c>
      <c r="C4" s="16" t="s">
        <v>23</v>
      </c>
      <c r="D4" s="17" t="s">
        <v>24</v>
      </c>
      <c r="E4" s="17" t="s">
        <v>20</v>
      </c>
      <c r="F4" s="18" t="s">
        <v>25</v>
      </c>
      <c r="G4" s="19" t="s">
        <v>26</v>
      </c>
      <c r="H4" s="16"/>
      <c r="I4" s="16" t="s">
        <v>4</v>
      </c>
      <c r="J4" s="20" t="s">
        <v>27</v>
      </c>
      <c r="K4" s="16" t="s">
        <v>28</v>
      </c>
      <c r="L4" s="16" t="s">
        <v>16</v>
      </c>
      <c r="M4" s="19"/>
      <c r="N4" s="16" t="s">
        <v>16</v>
      </c>
      <c r="O4" s="16" t="s">
        <v>6</v>
      </c>
      <c r="P4" s="16" t="s">
        <v>6</v>
      </c>
      <c r="Q4" s="19" t="s">
        <v>6</v>
      </c>
      <c r="R4" s="16" t="s">
        <v>29</v>
      </c>
    </row>
    <row r="5" spans="2:18" ht="15.75">
      <c r="B5" s="21"/>
      <c r="C5" s="22"/>
      <c r="D5" s="22"/>
      <c r="E5" s="23" t="s">
        <v>30</v>
      </c>
      <c r="F5" s="24"/>
      <c r="G5" s="25" t="s">
        <v>31</v>
      </c>
      <c r="H5" s="23" t="s">
        <v>30</v>
      </c>
      <c r="I5" s="23" t="s">
        <v>30</v>
      </c>
      <c r="J5" s="23" t="s">
        <v>30</v>
      </c>
      <c r="K5" s="23" t="s">
        <v>30</v>
      </c>
      <c r="L5" s="23" t="s">
        <v>30</v>
      </c>
      <c r="M5" s="25" t="s">
        <v>30</v>
      </c>
      <c r="N5" s="23" t="s">
        <v>30</v>
      </c>
      <c r="O5" s="23" t="s">
        <v>32</v>
      </c>
      <c r="P5" s="23" t="s">
        <v>32</v>
      </c>
      <c r="Q5" s="25" t="s">
        <v>32</v>
      </c>
      <c r="R5" s="16" t="s">
        <v>33</v>
      </c>
    </row>
    <row r="6" spans="2:18" ht="15.75">
      <c r="B6" s="26"/>
      <c r="C6" s="26"/>
      <c r="D6" s="26"/>
      <c r="E6" s="26"/>
      <c r="F6" s="26"/>
      <c r="G6" s="27"/>
      <c r="H6" s="28"/>
      <c r="I6" s="29"/>
      <c r="J6" s="28"/>
      <c r="K6" s="29"/>
      <c r="L6" s="28"/>
      <c r="M6" s="30"/>
      <c r="N6" s="28"/>
      <c r="O6" s="29"/>
      <c r="P6" s="28"/>
      <c r="Q6" s="30"/>
      <c r="R6" s="31"/>
    </row>
    <row r="7" spans="2:18" ht="18.75">
      <c r="B7" s="32"/>
      <c r="C7" s="33" t="s">
        <v>34</v>
      </c>
      <c r="D7" s="34"/>
      <c r="E7" s="32"/>
      <c r="F7" s="32"/>
      <c r="G7" s="35"/>
      <c r="H7" s="36"/>
      <c r="I7" s="37"/>
      <c r="J7" s="36"/>
      <c r="K7" s="37"/>
      <c r="L7" s="36"/>
      <c r="M7" s="38"/>
      <c r="N7" s="36"/>
      <c r="O7" s="37"/>
      <c r="P7" s="36"/>
      <c r="Q7" s="38"/>
      <c r="R7" s="39"/>
    </row>
    <row r="8" spans="2:18" ht="15.75">
      <c r="B8" s="32"/>
      <c r="C8" s="32"/>
      <c r="D8" s="32"/>
      <c r="E8" s="32"/>
      <c r="F8" s="32"/>
      <c r="G8" s="35"/>
      <c r="H8" s="36"/>
      <c r="I8" s="37"/>
      <c r="J8" s="36"/>
      <c r="K8" s="37"/>
      <c r="L8" s="36"/>
      <c r="M8" s="38"/>
      <c r="N8" s="36"/>
      <c r="O8" s="37"/>
      <c r="P8" s="36"/>
      <c r="Q8" s="38"/>
      <c r="R8" s="39"/>
    </row>
    <row r="9" spans="2:18" ht="15.75">
      <c r="B9" s="40">
        <v>1</v>
      </c>
      <c r="C9" s="41" t="s">
        <v>35</v>
      </c>
      <c r="D9" s="41" t="s">
        <v>36</v>
      </c>
      <c r="E9" s="42">
        <v>1375.4</v>
      </c>
      <c r="F9" s="43">
        <v>10</v>
      </c>
      <c r="G9" s="44">
        <f aca="true" t="shared" si="0" ref="G9:G31">+E9/F9</f>
        <v>137.54000000000002</v>
      </c>
      <c r="H9" s="45">
        <v>1906.416</v>
      </c>
      <c r="I9" s="45">
        <v>1915.695</v>
      </c>
      <c r="J9" s="45">
        <v>38.615</v>
      </c>
      <c r="K9" s="45">
        <v>0</v>
      </c>
      <c r="L9" s="45">
        <v>-11.538</v>
      </c>
      <c r="M9" s="46">
        <f aca="true" t="shared" si="1" ref="M9:M31">+L9-N9</f>
        <v>0</v>
      </c>
      <c r="N9" s="45">
        <v>-11.538</v>
      </c>
      <c r="O9" s="47">
        <v>10</v>
      </c>
      <c r="P9" s="47">
        <v>0</v>
      </c>
      <c r="Q9" s="48">
        <f aca="true" t="shared" si="2" ref="Q9:Q31">SUM(O9:P9)</f>
        <v>10</v>
      </c>
      <c r="R9" s="49">
        <v>2951</v>
      </c>
    </row>
    <row r="10" spans="2:18" ht="15.75">
      <c r="B10" s="40">
        <f aca="true" t="shared" si="3" ref="B10:B31">+B9+1</f>
        <v>2</v>
      </c>
      <c r="C10" s="41" t="s">
        <v>37</v>
      </c>
      <c r="D10" s="41" t="s">
        <v>36</v>
      </c>
      <c r="E10" s="42">
        <v>900</v>
      </c>
      <c r="F10" s="43">
        <v>10</v>
      </c>
      <c r="G10" s="44">
        <f t="shared" si="0"/>
        <v>90</v>
      </c>
      <c r="H10" s="45">
        <v>795.973</v>
      </c>
      <c r="I10" s="45">
        <v>810.856</v>
      </c>
      <c r="J10" s="45">
        <v>35.503</v>
      </c>
      <c r="K10" s="45">
        <v>0.014</v>
      </c>
      <c r="L10" s="45">
        <v>9.757</v>
      </c>
      <c r="M10" s="46">
        <f t="shared" si="1"/>
        <v>0</v>
      </c>
      <c r="N10" s="45">
        <v>9.757</v>
      </c>
      <c r="O10" s="47">
        <v>1</v>
      </c>
      <c r="P10" s="47">
        <v>0</v>
      </c>
      <c r="Q10" s="48">
        <f t="shared" si="2"/>
        <v>1</v>
      </c>
      <c r="R10" s="49">
        <v>774</v>
      </c>
    </row>
    <row r="11" spans="2:18" ht="15.75">
      <c r="B11" s="40">
        <f t="shared" si="3"/>
        <v>3</v>
      </c>
      <c r="C11" s="41" t="s">
        <v>38</v>
      </c>
      <c r="D11" s="41" t="s">
        <v>36</v>
      </c>
      <c r="E11" s="42">
        <v>525</v>
      </c>
      <c r="F11" s="43">
        <v>10</v>
      </c>
      <c r="G11" s="44">
        <f t="shared" si="0"/>
        <v>52.5</v>
      </c>
      <c r="H11" s="45">
        <v>592.1962</v>
      </c>
      <c r="I11" s="45">
        <v>600.4941</v>
      </c>
      <c r="J11" s="45">
        <v>47.7058</v>
      </c>
      <c r="K11" s="45">
        <v>0.0054</v>
      </c>
      <c r="L11" s="45">
        <v>29.922</v>
      </c>
      <c r="M11" s="46">
        <f t="shared" si="1"/>
        <v>0</v>
      </c>
      <c r="N11" s="45">
        <v>29.922</v>
      </c>
      <c r="O11" s="47">
        <v>7.5</v>
      </c>
      <c r="P11" s="47">
        <v>0</v>
      </c>
      <c r="Q11" s="48">
        <f t="shared" si="2"/>
        <v>7.5</v>
      </c>
      <c r="R11" s="49">
        <v>752</v>
      </c>
    </row>
    <row r="12" spans="2:18" ht="15.75">
      <c r="B12" s="40">
        <f t="shared" si="3"/>
        <v>4</v>
      </c>
      <c r="C12" s="41" t="s">
        <v>39</v>
      </c>
      <c r="D12" s="41" t="s">
        <v>36</v>
      </c>
      <c r="E12" s="42">
        <v>106</v>
      </c>
      <c r="F12" s="43">
        <v>10</v>
      </c>
      <c r="G12" s="44">
        <f t="shared" si="0"/>
        <v>10.6</v>
      </c>
      <c r="H12" s="45">
        <v>118.6761</v>
      </c>
      <c r="I12" s="45">
        <v>122.6609</v>
      </c>
      <c r="J12" s="45">
        <v>14.8526</v>
      </c>
      <c r="K12" s="45">
        <v>0</v>
      </c>
      <c r="L12" s="45">
        <v>10.7115</v>
      </c>
      <c r="M12" s="46">
        <f t="shared" si="1"/>
        <v>0</v>
      </c>
      <c r="N12" s="45">
        <v>10.7115</v>
      </c>
      <c r="O12" s="47">
        <v>0</v>
      </c>
      <c r="P12" s="47">
        <v>5</v>
      </c>
      <c r="Q12" s="48">
        <f t="shared" si="2"/>
        <v>5</v>
      </c>
      <c r="R12" s="49">
        <v>75</v>
      </c>
    </row>
    <row r="13" spans="2:18" ht="15.75">
      <c r="B13" s="40">
        <f t="shared" si="3"/>
        <v>5</v>
      </c>
      <c r="C13" s="41" t="s">
        <v>40</v>
      </c>
      <c r="D13" s="41" t="s">
        <v>36</v>
      </c>
      <c r="E13" s="42"/>
      <c r="F13" s="43">
        <v>10</v>
      </c>
      <c r="G13" s="44">
        <f t="shared" si="0"/>
        <v>0</v>
      </c>
      <c r="H13" s="45"/>
      <c r="I13" s="45"/>
      <c r="J13" s="45"/>
      <c r="K13" s="45"/>
      <c r="L13" s="45"/>
      <c r="M13" s="46">
        <f t="shared" si="1"/>
        <v>0</v>
      </c>
      <c r="N13" s="45"/>
      <c r="O13" s="47"/>
      <c r="P13" s="47"/>
      <c r="Q13" s="48">
        <f t="shared" si="2"/>
        <v>0</v>
      </c>
      <c r="R13" s="49"/>
    </row>
    <row r="14" spans="2:18" ht="15.75">
      <c r="B14" s="40">
        <f t="shared" si="3"/>
        <v>6</v>
      </c>
      <c r="C14" s="41" t="s">
        <v>41</v>
      </c>
      <c r="D14" s="41" t="s">
        <v>36</v>
      </c>
      <c r="E14" s="42">
        <v>300</v>
      </c>
      <c r="F14" s="43">
        <v>10</v>
      </c>
      <c r="G14" s="44">
        <f t="shared" si="0"/>
        <v>30</v>
      </c>
      <c r="H14" s="45">
        <v>337.6046</v>
      </c>
      <c r="I14" s="45">
        <v>348.5691</v>
      </c>
      <c r="J14" s="45">
        <v>-30.7432</v>
      </c>
      <c r="K14" s="45">
        <v>0.0037</v>
      </c>
      <c r="L14" s="45">
        <v>-41.5898</v>
      </c>
      <c r="M14" s="46">
        <f t="shared" si="1"/>
        <v>1.0860000000000056</v>
      </c>
      <c r="N14" s="45">
        <v>-42.6758</v>
      </c>
      <c r="O14" s="47">
        <v>0</v>
      </c>
      <c r="P14" s="47">
        <v>0</v>
      </c>
      <c r="Q14" s="48">
        <f t="shared" si="2"/>
        <v>0</v>
      </c>
      <c r="R14" s="49">
        <v>2112</v>
      </c>
    </row>
    <row r="15" spans="2:18" ht="15.75">
      <c r="B15" s="40">
        <f t="shared" si="3"/>
        <v>7</v>
      </c>
      <c r="C15" s="41" t="s">
        <v>42</v>
      </c>
      <c r="D15" s="41" t="s">
        <v>36</v>
      </c>
      <c r="E15" s="42">
        <v>580.75</v>
      </c>
      <c r="F15" s="43">
        <v>10</v>
      </c>
      <c r="G15" s="44">
        <f t="shared" si="0"/>
        <v>58.075</v>
      </c>
      <c r="H15" s="45">
        <v>58.075</v>
      </c>
      <c r="I15" s="45">
        <v>759.0568</v>
      </c>
      <c r="J15" s="45">
        <v>67.3864</v>
      </c>
      <c r="K15" s="45">
        <v>0.0167</v>
      </c>
      <c r="L15" s="45">
        <v>35.5477</v>
      </c>
      <c r="M15" s="46">
        <f t="shared" si="1"/>
        <v>0</v>
      </c>
      <c r="N15" s="45">
        <v>35.5477</v>
      </c>
      <c r="O15" s="47">
        <v>2</v>
      </c>
      <c r="P15" s="47">
        <v>0</v>
      </c>
      <c r="Q15" s="48">
        <f t="shared" si="2"/>
        <v>2</v>
      </c>
      <c r="R15" s="49">
        <v>686</v>
      </c>
    </row>
    <row r="16" spans="2:18" ht="15.75">
      <c r="B16" s="40">
        <f t="shared" si="3"/>
        <v>8</v>
      </c>
      <c r="C16" s="41" t="s">
        <v>721</v>
      </c>
      <c r="D16" s="41" t="s">
        <v>36</v>
      </c>
      <c r="E16" s="42">
        <v>675.993</v>
      </c>
      <c r="F16" s="43">
        <v>5</v>
      </c>
      <c r="G16" s="44">
        <f t="shared" si="0"/>
        <v>135.1986</v>
      </c>
      <c r="H16" s="45">
        <v>1237.941</v>
      </c>
      <c r="I16" s="45">
        <v>1272.824</v>
      </c>
      <c r="J16" s="45">
        <v>70.037</v>
      </c>
      <c r="K16" s="45">
        <v>0.018</v>
      </c>
      <c r="L16" s="45">
        <v>35.191</v>
      </c>
      <c r="M16" s="46">
        <f t="shared" si="1"/>
        <v>0</v>
      </c>
      <c r="N16" s="45">
        <v>35.191</v>
      </c>
      <c r="O16" s="47">
        <v>0</v>
      </c>
      <c r="P16" s="47">
        <v>12.5</v>
      </c>
      <c r="Q16" s="48">
        <f t="shared" si="2"/>
        <v>12.5</v>
      </c>
      <c r="R16" s="49">
        <v>5922</v>
      </c>
    </row>
    <row r="17" spans="2:18" ht="15.75">
      <c r="B17" s="40">
        <f t="shared" si="3"/>
        <v>9</v>
      </c>
      <c r="C17" s="41" t="s">
        <v>43</v>
      </c>
      <c r="D17" s="41" t="s">
        <v>36</v>
      </c>
      <c r="E17" s="42"/>
      <c r="F17" s="43">
        <v>10</v>
      </c>
      <c r="G17" s="44">
        <f t="shared" si="0"/>
        <v>0</v>
      </c>
      <c r="H17" s="45"/>
      <c r="I17" s="45"/>
      <c r="J17" s="45"/>
      <c r="K17" s="45"/>
      <c r="L17" s="45"/>
      <c r="M17" s="46">
        <f t="shared" si="1"/>
        <v>0</v>
      </c>
      <c r="N17" s="45"/>
      <c r="O17" s="47"/>
      <c r="P17" s="47"/>
      <c r="Q17" s="48">
        <f t="shared" si="2"/>
        <v>0</v>
      </c>
      <c r="R17" s="49"/>
    </row>
    <row r="18" spans="2:18" ht="15.75">
      <c r="B18" s="40">
        <f t="shared" si="3"/>
        <v>10</v>
      </c>
      <c r="C18" s="41" t="s">
        <v>44</v>
      </c>
      <c r="D18" s="41" t="s">
        <v>36</v>
      </c>
      <c r="E18" s="42">
        <v>3180.045</v>
      </c>
      <c r="F18" s="43">
        <v>10</v>
      </c>
      <c r="G18" s="44">
        <f t="shared" si="0"/>
        <v>318.0045</v>
      </c>
      <c r="H18" s="45">
        <v>5262.2251</v>
      </c>
      <c r="I18" s="45">
        <v>5381.1208</v>
      </c>
      <c r="J18" s="45">
        <v>-269.6992</v>
      </c>
      <c r="K18" s="45">
        <v>0</v>
      </c>
      <c r="L18" s="45">
        <v>-419.583</v>
      </c>
      <c r="M18" s="46">
        <f t="shared" si="1"/>
        <v>0</v>
      </c>
      <c r="N18" s="45">
        <v>-419.583</v>
      </c>
      <c r="O18" s="47">
        <v>10</v>
      </c>
      <c r="P18" s="47">
        <v>0</v>
      </c>
      <c r="Q18" s="48">
        <f t="shared" si="2"/>
        <v>10</v>
      </c>
      <c r="R18" s="49">
        <v>22712</v>
      </c>
    </row>
    <row r="19" spans="2:18" ht="15.75">
      <c r="B19" s="40">
        <f t="shared" si="3"/>
        <v>11</v>
      </c>
      <c r="C19" s="41" t="s">
        <v>45</v>
      </c>
      <c r="D19" s="41" t="s">
        <v>36</v>
      </c>
      <c r="E19" s="42">
        <v>1185.75</v>
      </c>
      <c r="F19" s="43">
        <v>10</v>
      </c>
      <c r="G19" s="44">
        <f t="shared" si="0"/>
        <v>118.575</v>
      </c>
      <c r="H19" s="45">
        <v>2654.6674</v>
      </c>
      <c r="I19" s="45">
        <v>2677.7734</v>
      </c>
      <c r="J19" s="45">
        <v>923.2722</v>
      </c>
      <c r="K19" s="45">
        <v>0</v>
      </c>
      <c r="L19" s="45">
        <v>859.0009</v>
      </c>
      <c r="M19" s="46">
        <f t="shared" si="1"/>
        <v>0</v>
      </c>
      <c r="N19" s="45">
        <v>859.0009</v>
      </c>
      <c r="O19" s="47">
        <v>30</v>
      </c>
      <c r="P19" s="47">
        <v>0</v>
      </c>
      <c r="Q19" s="48">
        <f t="shared" si="2"/>
        <v>30</v>
      </c>
      <c r="R19" s="49">
        <v>7062</v>
      </c>
    </row>
    <row r="20" spans="2:18" ht="15.75">
      <c r="B20" s="40">
        <f t="shared" si="3"/>
        <v>12</v>
      </c>
      <c r="C20" s="41" t="s">
        <v>46</v>
      </c>
      <c r="D20" s="41" t="s">
        <v>36</v>
      </c>
      <c r="E20" s="42">
        <v>1200</v>
      </c>
      <c r="F20" s="43">
        <v>10</v>
      </c>
      <c r="G20" s="44">
        <f t="shared" si="0"/>
        <v>120</v>
      </c>
      <c r="H20" s="45">
        <v>1423.683</v>
      </c>
      <c r="I20" s="45">
        <v>1435.134</v>
      </c>
      <c r="J20" s="45">
        <v>70.836</v>
      </c>
      <c r="K20" s="45">
        <v>0.388</v>
      </c>
      <c r="L20" s="45">
        <v>17.517</v>
      </c>
      <c r="M20" s="46">
        <f t="shared" si="1"/>
        <v>0</v>
      </c>
      <c r="N20" s="45">
        <v>17.517</v>
      </c>
      <c r="O20" s="47">
        <v>10</v>
      </c>
      <c r="P20" s="47">
        <v>0</v>
      </c>
      <c r="Q20" s="48">
        <f t="shared" si="2"/>
        <v>10</v>
      </c>
      <c r="R20" s="49">
        <v>1121</v>
      </c>
    </row>
    <row r="21" spans="2:18" ht="15.75">
      <c r="B21" s="40">
        <f t="shared" si="3"/>
        <v>13</v>
      </c>
      <c r="C21" s="41" t="s">
        <v>47</v>
      </c>
      <c r="D21" s="41" t="s">
        <v>36</v>
      </c>
      <c r="E21" s="42">
        <v>1000</v>
      </c>
      <c r="F21" s="43">
        <v>10</v>
      </c>
      <c r="G21" s="44">
        <f t="shared" si="0"/>
        <v>100</v>
      </c>
      <c r="H21" s="45">
        <v>1018.8017</v>
      </c>
      <c r="I21" s="45">
        <v>1036.1515</v>
      </c>
      <c r="J21" s="45">
        <v>16.8786</v>
      </c>
      <c r="K21" s="45">
        <v>0.0584</v>
      </c>
      <c r="L21" s="45">
        <v>-25.2076</v>
      </c>
      <c r="M21" s="46">
        <f t="shared" si="1"/>
        <v>0</v>
      </c>
      <c r="N21" s="45">
        <v>-25.2076</v>
      </c>
      <c r="O21" s="47">
        <v>0</v>
      </c>
      <c r="P21" s="47">
        <v>0</v>
      </c>
      <c r="Q21" s="48">
        <f t="shared" si="2"/>
        <v>0</v>
      </c>
      <c r="R21" s="49">
        <v>297</v>
      </c>
    </row>
    <row r="22" spans="2:18" ht="15.75">
      <c r="B22" s="40">
        <f t="shared" si="3"/>
        <v>14</v>
      </c>
      <c r="C22" s="41" t="s">
        <v>48</v>
      </c>
      <c r="D22" s="41" t="s">
        <v>36</v>
      </c>
      <c r="E22" s="42">
        <v>1000</v>
      </c>
      <c r="F22" s="43">
        <v>10</v>
      </c>
      <c r="G22" s="44">
        <f t="shared" si="0"/>
        <v>100</v>
      </c>
      <c r="H22" s="45">
        <v>1114.72</v>
      </c>
      <c r="I22" s="45">
        <v>1123.91</v>
      </c>
      <c r="J22" s="45">
        <v>120.221</v>
      </c>
      <c r="K22" s="45">
        <v>0.127</v>
      </c>
      <c r="L22" s="45">
        <v>101.943</v>
      </c>
      <c r="M22" s="46">
        <f t="shared" si="1"/>
        <v>0</v>
      </c>
      <c r="N22" s="45">
        <v>101.943</v>
      </c>
      <c r="O22" s="47">
        <v>9</v>
      </c>
      <c r="P22" s="47">
        <v>0</v>
      </c>
      <c r="Q22" s="48">
        <f t="shared" si="2"/>
        <v>9</v>
      </c>
      <c r="R22" s="49">
        <v>131</v>
      </c>
    </row>
    <row r="23" spans="2:18" ht="15.75">
      <c r="B23" s="40">
        <f t="shared" si="3"/>
        <v>15</v>
      </c>
      <c r="C23" s="41" t="s">
        <v>49</v>
      </c>
      <c r="D23" s="41" t="s">
        <v>36</v>
      </c>
      <c r="E23" s="42">
        <v>1698.047</v>
      </c>
      <c r="F23" s="43">
        <v>10</v>
      </c>
      <c r="G23" s="44">
        <f t="shared" si="0"/>
        <v>169.8047</v>
      </c>
      <c r="H23" s="45">
        <v>2414.916</v>
      </c>
      <c r="I23" s="45">
        <v>2433.261</v>
      </c>
      <c r="J23" s="45">
        <v>-60.576</v>
      </c>
      <c r="K23" s="45">
        <v>0.1</v>
      </c>
      <c r="L23" s="45">
        <v>-126.025</v>
      </c>
      <c r="M23" s="46">
        <f t="shared" si="1"/>
        <v>0</v>
      </c>
      <c r="N23" s="45">
        <v>-126.025</v>
      </c>
      <c r="O23" s="47">
        <v>15</v>
      </c>
      <c r="P23" s="47">
        <v>0</v>
      </c>
      <c r="Q23" s="48">
        <f t="shared" si="2"/>
        <v>15</v>
      </c>
      <c r="R23" s="49">
        <v>6349</v>
      </c>
    </row>
    <row r="24" spans="2:18" ht="15.75">
      <c r="B24" s="40">
        <f t="shared" si="3"/>
        <v>16</v>
      </c>
      <c r="C24" s="41" t="s">
        <v>50</v>
      </c>
      <c r="D24" s="41" t="s">
        <v>36</v>
      </c>
      <c r="E24" s="42">
        <v>3000</v>
      </c>
      <c r="F24" s="43">
        <v>10</v>
      </c>
      <c r="G24" s="44">
        <f t="shared" si="0"/>
        <v>300</v>
      </c>
      <c r="H24" s="45">
        <v>3216.077</v>
      </c>
      <c r="I24" s="45">
        <v>3251.958</v>
      </c>
      <c r="J24" s="45">
        <v>52.908</v>
      </c>
      <c r="K24" s="45">
        <v>0</v>
      </c>
      <c r="L24" s="45">
        <v>-73.666</v>
      </c>
      <c r="M24" s="46">
        <f t="shared" si="1"/>
        <v>0</v>
      </c>
      <c r="N24" s="45">
        <v>-73.666</v>
      </c>
      <c r="O24" s="47">
        <v>7</v>
      </c>
      <c r="P24" s="47">
        <v>0</v>
      </c>
      <c r="Q24" s="48">
        <f t="shared" si="2"/>
        <v>7</v>
      </c>
      <c r="R24" s="49">
        <v>2609</v>
      </c>
    </row>
    <row r="25" spans="2:18" ht="15.75">
      <c r="B25" s="40">
        <f t="shared" si="3"/>
        <v>17</v>
      </c>
      <c r="C25" s="41" t="s">
        <v>51</v>
      </c>
      <c r="D25" s="41" t="s">
        <v>36</v>
      </c>
      <c r="E25" s="42">
        <v>1000</v>
      </c>
      <c r="F25" s="43">
        <v>10</v>
      </c>
      <c r="G25" s="44">
        <f t="shared" si="0"/>
        <v>100</v>
      </c>
      <c r="H25" s="45">
        <v>1070.563</v>
      </c>
      <c r="I25" s="45">
        <v>1082.599</v>
      </c>
      <c r="J25" s="45">
        <v>113.925</v>
      </c>
      <c r="K25" s="45">
        <v>0</v>
      </c>
      <c r="L25" s="45">
        <v>68.553</v>
      </c>
      <c r="M25" s="46">
        <f t="shared" si="1"/>
        <v>0</v>
      </c>
      <c r="N25" s="45">
        <v>68.553</v>
      </c>
      <c r="O25" s="47">
        <v>7</v>
      </c>
      <c r="P25" s="47">
        <v>0</v>
      </c>
      <c r="Q25" s="48">
        <f t="shared" si="2"/>
        <v>7</v>
      </c>
      <c r="R25" s="49">
        <v>8019</v>
      </c>
    </row>
    <row r="26" spans="2:18" ht="15.75">
      <c r="B26" s="40">
        <f t="shared" si="3"/>
        <v>18</v>
      </c>
      <c r="C26" s="41" t="s">
        <v>52</v>
      </c>
      <c r="D26" s="41" t="s">
        <v>36</v>
      </c>
      <c r="E26" s="42">
        <v>2835</v>
      </c>
      <c r="F26" s="43">
        <v>10</v>
      </c>
      <c r="G26" s="44">
        <f t="shared" si="0"/>
        <v>283.5</v>
      </c>
      <c r="H26" s="45">
        <v>11284.428</v>
      </c>
      <c r="I26" s="45">
        <v>11393.719</v>
      </c>
      <c r="J26" s="45">
        <v>-291.248</v>
      </c>
      <c r="K26" s="45">
        <v>0</v>
      </c>
      <c r="L26" s="45">
        <v>-598.981</v>
      </c>
      <c r="M26" s="46">
        <f t="shared" si="1"/>
        <v>0</v>
      </c>
      <c r="N26" s="45">
        <v>-598.981</v>
      </c>
      <c r="O26" s="47">
        <v>25</v>
      </c>
      <c r="P26" s="47">
        <v>0</v>
      </c>
      <c r="Q26" s="48">
        <f t="shared" si="2"/>
        <v>25</v>
      </c>
      <c r="R26" s="49">
        <v>14229</v>
      </c>
    </row>
    <row r="27" spans="2:18" ht="15.75">
      <c r="B27" s="40">
        <f t="shared" si="3"/>
        <v>19</v>
      </c>
      <c r="C27" s="50" t="s">
        <v>53</v>
      </c>
      <c r="D27" s="41" t="s">
        <v>36</v>
      </c>
      <c r="E27" s="51">
        <v>2841.25</v>
      </c>
      <c r="F27" s="52">
        <v>10</v>
      </c>
      <c r="G27" s="53">
        <f t="shared" si="0"/>
        <v>284.125</v>
      </c>
      <c r="H27" s="45">
        <v>5065.741</v>
      </c>
      <c r="I27" s="45">
        <v>5142.189</v>
      </c>
      <c r="J27" s="45">
        <v>-107.405</v>
      </c>
      <c r="K27" s="45">
        <v>0</v>
      </c>
      <c r="L27" s="45">
        <v>-251.604</v>
      </c>
      <c r="M27" s="46">
        <f t="shared" si="1"/>
        <v>0</v>
      </c>
      <c r="N27" s="45">
        <v>-251.604</v>
      </c>
      <c r="O27" s="47">
        <v>7.5</v>
      </c>
      <c r="P27" s="47">
        <v>0</v>
      </c>
      <c r="Q27" s="48">
        <f t="shared" si="2"/>
        <v>7.5</v>
      </c>
      <c r="R27" s="49">
        <v>19363</v>
      </c>
    </row>
    <row r="28" spans="2:18" ht="15.75">
      <c r="B28" s="40">
        <f t="shared" si="3"/>
        <v>20</v>
      </c>
      <c r="C28" s="50" t="s">
        <v>54</v>
      </c>
      <c r="D28" s="41" t="s">
        <v>36</v>
      </c>
      <c r="E28" s="51">
        <v>544.5</v>
      </c>
      <c r="F28" s="52">
        <v>10</v>
      </c>
      <c r="G28" s="53">
        <f t="shared" si="0"/>
        <v>54.45</v>
      </c>
      <c r="H28" s="54">
        <v>884.832</v>
      </c>
      <c r="I28" s="54">
        <v>892.519</v>
      </c>
      <c r="J28" s="54">
        <v>6.554</v>
      </c>
      <c r="K28" s="54">
        <v>0.007</v>
      </c>
      <c r="L28" s="54">
        <v>-22.2</v>
      </c>
      <c r="M28" s="46">
        <f t="shared" si="1"/>
        <v>0</v>
      </c>
      <c r="N28" s="54">
        <v>-22.2</v>
      </c>
      <c r="O28" s="55">
        <v>2.5</v>
      </c>
      <c r="P28" s="55">
        <v>0</v>
      </c>
      <c r="Q28" s="48">
        <f t="shared" si="2"/>
        <v>2.5</v>
      </c>
      <c r="R28" s="49">
        <v>247</v>
      </c>
    </row>
    <row r="29" spans="2:18" ht="15.75">
      <c r="B29" s="40">
        <f t="shared" si="3"/>
        <v>21</v>
      </c>
      <c r="C29" s="41" t="s">
        <v>55</v>
      </c>
      <c r="D29" s="41" t="s">
        <v>36</v>
      </c>
      <c r="E29" s="42">
        <v>50</v>
      </c>
      <c r="F29" s="56">
        <v>10</v>
      </c>
      <c r="G29" s="44">
        <f t="shared" si="0"/>
        <v>5</v>
      </c>
      <c r="H29" s="45">
        <v>38.8755</v>
      </c>
      <c r="I29" s="45">
        <v>41.5335</v>
      </c>
      <c r="J29" s="45">
        <v>0.1712</v>
      </c>
      <c r="K29" s="45">
        <v>0.0006</v>
      </c>
      <c r="L29" s="45">
        <v>-9.4346</v>
      </c>
      <c r="M29" s="46">
        <f t="shared" si="1"/>
        <v>0</v>
      </c>
      <c r="N29" s="45">
        <v>-9.4346</v>
      </c>
      <c r="O29" s="47">
        <v>0</v>
      </c>
      <c r="P29" s="47">
        <v>0</v>
      </c>
      <c r="Q29" s="48">
        <f t="shared" si="2"/>
        <v>0</v>
      </c>
      <c r="R29" s="49">
        <v>2599</v>
      </c>
    </row>
    <row r="30" spans="2:18" ht="15.75">
      <c r="B30" s="57">
        <f t="shared" si="3"/>
        <v>22</v>
      </c>
      <c r="C30" s="50" t="s">
        <v>56</v>
      </c>
      <c r="D30" s="50" t="s">
        <v>36</v>
      </c>
      <c r="E30" s="51">
        <v>3295.499</v>
      </c>
      <c r="F30" s="52">
        <v>10</v>
      </c>
      <c r="G30" s="53">
        <f t="shared" si="0"/>
        <v>329.5499</v>
      </c>
      <c r="H30" s="54">
        <v>3919.5867</v>
      </c>
      <c r="I30" s="54">
        <v>3950.7928</v>
      </c>
      <c r="J30" s="54">
        <v>429.8869</v>
      </c>
      <c r="K30" s="54">
        <v>0</v>
      </c>
      <c r="L30" s="54">
        <v>323.107</v>
      </c>
      <c r="M30" s="58">
        <f t="shared" si="1"/>
        <v>0</v>
      </c>
      <c r="N30" s="54">
        <v>323.107</v>
      </c>
      <c r="O30" s="55">
        <v>10</v>
      </c>
      <c r="P30" s="55">
        <v>0</v>
      </c>
      <c r="Q30" s="59">
        <f t="shared" si="2"/>
        <v>10</v>
      </c>
      <c r="R30" s="60">
        <v>2471</v>
      </c>
    </row>
    <row r="31" spans="2:18" ht="15.75">
      <c r="B31" s="40">
        <f t="shared" si="3"/>
        <v>23</v>
      </c>
      <c r="C31" s="41" t="s">
        <v>57</v>
      </c>
      <c r="D31" s="41" t="s">
        <v>36</v>
      </c>
      <c r="E31" s="42">
        <v>200</v>
      </c>
      <c r="F31" s="43">
        <v>10</v>
      </c>
      <c r="G31" s="44">
        <f t="shared" si="0"/>
        <v>20</v>
      </c>
      <c r="H31" s="45">
        <v>199.454</v>
      </c>
      <c r="I31" s="45">
        <v>202.2065</v>
      </c>
      <c r="J31" s="45">
        <v>8.241</v>
      </c>
      <c r="K31" s="45">
        <v>0.0147</v>
      </c>
      <c r="L31" s="45">
        <v>-2.6949</v>
      </c>
      <c r="M31" s="46">
        <f t="shared" si="1"/>
        <v>0</v>
      </c>
      <c r="N31" s="45">
        <v>-2.6949</v>
      </c>
      <c r="O31" s="47">
        <v>0</v>
      </c>
      <c r="P31" s="47">
        <v>0</v>
      </c>
      <c r="Q31" s="48">
        <f t="shared" si="2"/>
        <v>0</v>
      </c>
      <c r="R31" s="49">
        <v>67</v>
      </c>
    </row>
    <row r="32" spans="2:18" ht="15.75">
      <c r="B32" s="61"/>
      <c r="C32" s="62"/>
      <c r="D32" s="62"/>
      <c r="E32" s="63"/>
      <c r="F32" s="64"/>
      <c r="G32" s="65"/>
      <c r="H32" s="66"/>
      <c r="I32" s="66"/>
      <c r="J32" s="66"/>
      <c r="K32" s="66"/>
      <c r="L32" s="66"/>
      <c r="M32" s="67"/>
      <c r="N32" s="66"/>
      <c r="O32" s="68"/>
      <c r="P32" s="68"/>
      <c r="Q32" s="69"/>
      <c r="R32" s="70"/>
    </row>
    <row r="33" spans="2:18" ht="18.75">
      <c r="B33" s="61"/>
      <c r="C33" s="71" t="s">
        <v>58</v>
      </c>
      <c r="D33" s="62"/>
      <c r="E33" s="63"/>
      <c r="F33" s="64"/>
      <c r="G33" s="65"/>
      <c r="H33" s="66"/>
      <c r="I33" s="66"/>
      <c r="J33" s="66"/>
      <c r="K33" s="66"/>
      <c r="L33" s="66"/>
      <c r="M33" s="67"/>
      <c r="N33" s="66"/>
      <c r="O33" s="68"/>
      <c r="P33" s="68"/>
      <c r="Q33" s="69"/>
      <c r="R33" s="70"/>
    </row>
    <row r="34" spans="2:18" ht="15.75">
      <c r="B34" s="40">
        <f>+B31+1</f>
        <v>24</v>
      </c>
      <c r="C34" s="41" t="s">
        <v>59</v>
      </c>
      <c r="D34" s="41" t="s">
        <v>36</v>
      </c>
      <c r="E34" s="42"/>
      <c r="F34" s="43">
        <v>10</v>
      </c>
      <c r="G34" s="44">
        <f>+E34/F34</f>
        <v>0</v>
      </c>
      <c r="H34" s="45"/>
      <c r="I34" s="45"/>
      <c r="J34" s="45"/>
      <c r="K34" s="45"/>
      <c r="L34" s="45"/>
      <c r="M34" s="46">
        <f>+L34-N34</f>
        <v>0</v>
      </c>
      <c r="N34" s="45"/>
      <c r="O34" s="47"/>
      <c r="P34" s="47"/>
      <c r="Q34" s="48">
        <f>SUM(O34:P34)</f>
        <v>0</v>
      </c>
      <c r="R34" s="49"/>
    </row>
    <row r="35" spans="2:18" ht="15.75">
      <c r="B35" s="40"/>
      <c r="C35" s="50"/>
      <c r="D35" s="50"/>
      <c r="E35" s="51"/>
      <c r="F35" s="52"/>
      <c r="G35" s="53"/>
      <c r="H35" s="54"/>
      <c r="I35" s="54"/>
      <c r="J35" s="54"/>
      <c r="K35" s="54"/>
      <c r="L35" s="54"/>
      <c r="M35" s="46"/>
      <c r="N35" s="54"/>
      <c r="O35" s="55"/>
      <c r="P35" s="72"/>
      <c r="Q35" s="48"/>
      <c r="R35" s="49"/>
    </row>
    <row r="36" spans="2:18" s="81" customFormat="1" ht="15.75">
      <c r="B36" s="73">
        <f>COUNT(B9:B35)</f>
        <v>24</v>
      </c>
      <c r="C36" s="74"/>
      <c r="D36" s="74"/>
      <c r="E36" s="74">
        <f>SUBTOTAL(9,E9:E35)</f>
        <v>27493.234</v>
      </c>
      <c r="F36" s="75"/>
      <c r="G36" s="76">
        <f aca="true" t="shared" si="4" ref="G36:N36">SUBTOTAL(9,G9:G35)</f>
        <v>2816.9227</v>
      </c>
      <c r="H36" s="74">
        <f t="shared" si="4"/>
        <v>44615.452300000004</v>
      </c>
      <c r="I36" s="74">
        <f t="shared" si="4"/>
        <v>45875.02339999999</v>
      </c>
      <c r="J36" s="74">
        <f t="shared" si="4"/>
        <v>1257.3222999999998</v>
      </c>
      <c r="K36" s="74">
        <f t="shared" si="4"/>
        <v>0.7535000000000001</v>
      </c>
      <c r="L36" s="74">
        <f t="shared" si="4"/>
        <v>-91.27379999999992</v>
      </c>
      <c r="M36" s="76">
        <f t="shared" si="4"/>
        <v>1.0860000000000056</v>
      </c>
      <c r="N36" s="74">
        <f t="shared" si="4"/>
        <v>-92.35979999999982</v>
      </c>
      <c r="O36" s="77"/>
      <c r="P36" s="78"/>
      <c r="Q36" s="79"/>
      <c r="R36" s="80">
        <f>SUM(R9:R35)</f>
        <v>100548</v>
      </c>
    </row>
    <row r="37" spans="2:18" ht="15.75">
      <c r="B37" s="82"/>
      <c r="C37" s="83"/>
      <c r="D37" s="83"/>
      <c r="E37" s="84"/>
      <c r="F37" s="85"/>
      <c r="G37" s="86"/>
      <c r="H37" s="54"/>
      <c r="I37" s="54"/>
      <c r="J37" s="87"/>
      <c r="K37" s="54"/>
      <c r="L37" s="88"/>
      <c r="M37" s="58"/>
      <c r="N37" s="87"/>
      <c r="O37" s="89"/>
      <c r="P37" s="89"/>
      <c r="Q37" s="90"/>
      <c r="R37" s="91"/>
    </row>
    <row r="38" spans="2:18" ht="18">
      <c r="B38" s="82"/>
      <c r="C38" s="33" t="s">
        <v>60</v>
      </c>
      <c r="D38" s="92"/>
      <c r="E38" s="84"/>
      <c r="F38" s="85"/>
      <c r="G38" s="86"/>
      <c r="H38" s="93"/>
      <c r="I38" s="93"/>
      <c r="J38" s="94"/>
      <c r="K38" s="93"/>
      <c r="L38" s="66"/>
      <c r="M38" s="95"/>
      <c r="N38" s="94"/>
      <c r="O38" s="96"/>
      <c r="P38" s="96"/>
      <c r="Q38" s="97"/>
      <c r="R38" s="99"/>
    </row>
    <row r="39" spans="2:18" ht="15.75">
      <c r="B39" s="82"/>
      <c r="C39" s="83"/>
      <c r="D39" s="83"/>
      <c r="E39" s="84"/>
      <c r="F39" s="85"/>
      <c r="G39" s="86"/>
      <c r="H39" s="93"/>
      <c r="I39" s="93"/>
      <c r="J39" s="94"/>
      <c r="K39" s="93"/>
      <c r="L39" s="66"/>
      <c r="M39" s="100"/>
      <c r="N39" s="94"/>
      <c r="O39" s="96"/>
      <c r="P39" s="96"/>
      <c r="Q39" s="97"/>
      <c r="R39" s="99"/>
    </row>
    <row r="40" spans="2:18" ht="15.75">
      <c r="B40" s="40">
        <v>1</v>
      </c>
      <c r="C40" s="41" t="s">
        <v>61</v>
      </c>
      <c r="D40" s="41" t="s">
        <v>36</v>
      </c>
      <c r="E40" s="42">
        <v>210</v>
      </c>
      <c r="F40" s="43">
        <v>10</v>
      </c>
      <c r="G40" s="44">
        <f aca="true" t="shared" si="5" ref="G40:G65">+E40/F40</f>
        <v>21</v>
      </c>
      <c r="H40" s="45">
        <v>294.8407</v>
      </c>
      <c r="I40" s="45">
        <v>329.8366</v>
      </c>
      <c r="J40" s="45">
        <v>72.748</v>
      </c>
      <c r="K40" s="45">
        <v>2.0994</v>
      </c>
      <c r="L40" s="45">
        <v>32.301</v>
      </c>
      <c r="M40" s="46">
        <f aca="true" t="shared" si="6" ref="M40:M65">+L40-N40</f>
        <v>0.30900000000000105</v>
      </c>
      <c r="N40" s="45">
        <v>31.992</v>
      </c>
      <c r="O40" s="47">
        <v>10</v>
      </c>
      <c r="P40" s="47">
        <v>0</v>
      </c>
      <c r="Q40" s="48">
        <f aca="true" t="shared" si="7" ref="Q40:Q65">SUM(O40:P40)</f>
        <v>10</v>
      </c>
      <c r="R40" s="49">
        <v>708</v>
      </c>
    </row>
    <row r="41" spans="2:18" ht="15.75">
      <c r="B41" s="40">
        <f aca="true" t="shared" si="8" ref="B41:B65">+B40+1</f>
        <v>2</v>
      </c>
      <c r="C41" s="41" t="s">
        <v>62</v>
      </c>
      <c r="D41" s="41" t="s">
        <v>36</v>
      </c>
      <c r="E41" s="42">
        <v>254.721</v>
      </c>
      <c r="F41" s="43">
        <v>10</v>
      </c>
      <c r="G41" s="44">
        <f t="shared" si="5"/>
        <v>25.4721</v>
      </c>
      <c r="H41" s="45">
        <v>388.2853</v>
      </c>
      <c r="I41" s="45">
        <v>3899.2171</v>
      </c>
      <c r="J41" s="45">
        <v>406.4194</v>
      </c>
      <c r="K41" s="45">
        <v>268.8283</v>
      </c>
      <c r="L41" s="45">
        <v>32.793</v>
      </c>
      <c r="M41" s="46">
        <f t="shared" si="6"/>
        <v>0</v>
      </c>
      <c r="N41" s="45">
        <v>32.793</v>
      </c>
      <c r="O41" s="47">
        <v>10</v>
      </c>
      <c r="P41" s="47">
        <v>0</v>
      </c>
      <c r="Q41" s="48">
        <f t="shared" si="7"/>
        <v>10</v>
      </c>
      <c r="R41" s="49">
        <v>6051</v>
      </c>
    </row>
    <row r="42" spans="2:18" ht="15.75">
      <c r="B42" s="40">
        <f t="shared" si="8"/>
        <v>3</v>
      </c>
      <c r="C42" s="41" t="s">
        <v>63</v>
      </c>
      <c r="D42" s="41" t="s">
        <v>36</v>
      </c>
      <c r="E42" s="42">
        <v>300</v>
      </c>
      <c r="F42" s="43">
        <v>10</v>
      </c>
      <c r="G42" s="44">
        <f t="shared" si="5"/>
        <v>30</v>
      </c>
      <c r="H42" s="45">
        <v>455.5386</v>
      </c>
      <c r="I42" s="45">
        <v>975.963</v>
      </c>
      <c r="J42" s="45">
        <v>457.7988</v>
      </c>
      <c r="K42" s="45">
        <v>32.9165</v>
      </c>
      <c r="L42" s="45">
        <v>127.576</v>
      </c>
      <c r="M42" s="46">
        <f t="shared" si="6"/>
        <v>0</v>
      </c>
      <c r="N42" s="45">
        <v>127.576</v>
      </c>
      <c r="O42" s="47">
        <v>20</v>
      </c>
      <c r="P42" s="47">
        <v>0</v>
      </c>
      <c r="Q42" s="48">
        <f t="shared" si="7"/>
        <v>20</v>
      </c>
      <c r="R42" s="49">
        <v>180</v>
      </c>
    </row>
    <row r="43" spans="2:18" ht="15.75">
      <c r="B43" s="40">
        <f t="shared" si="8"/>
        <v>4</v>
      </c>
      <c r="C43" s="41" t="s">
        <v>64</v>
      </c>
      <c r="D43" s="41" t="s">
        <v>36</v>
      </c>
      <c r="E43" s="42">
        <v>63.553</v>
      </c>
      <c r="F43" s="43">
        <v>10</v>
      </c>
      <c r="G43" s="44">
        <f t="shared" si="5"/>
        <v>6.3553</v>
      </c>
      <c r="H43" s="45">
        <v>93.3124</v>
      </c>
      <c r="I43" s="45">
        <v>96.5905</v>
      </c>
      <c r="J43" s="45">
        <v>11.0141</v>
      </c>
      <c r="K43" s="45">
        <v>0</v>
      </c>
      <c r="L43" s="45">
        <v>7.626</v>
      </c>
      <c r="M43" s="46">
        <f t="shared" si="6"/>
        <v>0.7800000000000002</v>
      </c>
      <c r="N43" s="45">
        <v>6.846</v>
      </c>
      <c r="O43" s="47">
        <v>0</v>
      </c>
      <c r="P43" s="47">
        <v>7.5</v>
      </c>
      <c r="Q43" s="48">
        <f t="shared" si="7"/>
        <v>7.5</v>
      </c>
      <c r="R43" s="49">
        <v>874</v>
      </c>
    </row>
    <row r="44" spans="2:18" ht="15.75">
      <c r="B44" s="40">
        <f t="shared" si="8"/>
        <v>5</v>
      </c>
      <c r="C44" s="41" t="s">
        <v>65</v>
      </c>
      <c r="D44" s="41" t="s">
        <v>36</v>
      </c>
      <c r="E44" s="42">
        <v>780.463</v>
      </c>
      <c r="F44" s="43">
        <v>10</v>
      </c>
      <c r="G44" s="44">
        <f t="shared" si="5"/>
        <v>78.0463</v>
      </c>
      <c r="H44" s="45">
        <v>1833.285</v>
      </c>
      <c r="I44" s="45">
        <v>4515.7177</v>
      </c>
      <c r="J44" s="45">
        <v>930.3892</v>
      </c>
      <c r="K44" s="45">
        <v>249.8362</v>
      </c>
      <c r="L44" s="45">
        <v>151.671</v>
      </c>
      <c r="M44" s="46">
        <f t="shared" si="6"/>
        <v>0</v>
      </c>
      <c r="N44" s="45">
        <v>151.671</v>
      </c>
      <c r="O44" s="47">
        <v>9</v>
      </c>
      <c r="P44" s="47">
        <v>0</v>
      </c>
      <c r="Q44" s="48">
        <f t="shared" si="7"/>
        <v>9</v>
      </c>
      <c r="R44" s="49">
        <v>7708</v>
      </c>
    </row>
    <row r="45" spans="2:18" ht="15.75">
      <c r="B45" s="40">
        <f t="shared" si="8"/>
        <v>6</v>
      </c>
      <c r="C45" s="41" t="s">
        <v>66</v>
      </c>
      <c r="D45" s="41" t="s">
        <v>36</v>
      </c>
      <c r="E45" s="42">
        <v>64.625</v>
      </c>
      <c r="F45" s="43">
        <v>10</v>
      </c>
      <c r="G45" s="44">
        <f t="shared" si="5"/>
        <v>6.4625</v>
      </c>
      <c r="H45" s="45">
        <v>74.7361</v>
      </c>
      <c r="I45" s="45">
        <v>81.3088</v>
      </c>
      <c r="J45" s="45">
        <v>4.3566</v>
      </c>
      <c r="K45" s="45">
        <v>0</v>
      </c>
      <c r="L45" s="45">
        <v>0.301</v>
      </c>
      <c r="M45" s="46">
        <f t="shared" si="6"/>
        <v>0</v>
      </c>
      <c r="N45" s="45">
        <v>0.301</v>
      </c>
      <c r="O45" s="47">
        <v>0</v>
      </c>
      <c r="P45" s="47">
        <v>0</v>
      </c>
      <c r="Q45" s="48">
        <f t="shared" si="7"/>
        <v>0</v>
      </c>
      <c r="R45" s="49">
        <v>2065</v>
      </c>
    </row>
    <row r="46" spans="2:18" ht="15.75">
      <c r="B46" s="40">
        <f t="shared" si="8"/>
        <v>7</v>
      </c>
      <c r="C46" s="41" t="s">
        <v>67</v>
      </c>
      <c r="D46" s="41" t="s">
        <v>36</v>
      </c>
      <c r="E46" s="42">
        <v>113.4</v>
      </c>
      <c r="F46" s="43">
        <v>10</v>
      </c>
      <c r="G46" s="44">
        <f t="shared" si="5"/>
        <v>11.34</v>
      </c>
      <c r="H46" s="45"/>
      <c r="I46" s="45"/>
      <c r="J46" s="45"/>
      <c r="K46" s="45"/>
      <c r="L46" s="45">
        <v>9.853</v>
      </c>
      <c r="M46" s="46">
        <f t="shared" si="6"/>
        <v>0</v>
      </c>
      <c r="N46" s="45">
        <v>9.853</v>
      </c>
      <c r="O46" s="47">
        <v>6</v>
      </c>
      <c r="P46" s="47">
        <v>0</v>
      </c>
      <c r="Q46" s="48">
        <f t="shared" si="7"/>
        <v>6</v>
      </c>
      <c r="R46" s="49"/>
    </row>
    <row r="47" spans="2:18" ht="15.75">
      <c r="B47" s="40">
        <f t="shared" si="8"/>
        <v>8</v>
      </c>
      <c r="C47" s="41" t="s">
        <v>68</v>
      </c>
      <c r="D47" s="41" t="s">
        <v>36</v>
      </c>
      <c r="E47" s="42">
        <v>524.4</v>
      </c>
      <c r="F47" s="43">
        <v>10</v>
      </c>
      <c r="G47" s="44">
        <f t="shared" si="5"/>
        <v>52.44</v>
      </c>
      <c r="H47" s="45">
        <v>574.1633</v>
      </c>
      <c r="I47" s="45">
        <v>639.1145</v>
      </c>
      <c r="J47" s="45">
        <v>28.6081</v>
      </c>
      <c r="K47" s="45">
        <v>0.0753</v>
      </c>
      <c r="L47" s="45">
        <v>7.5666</v>
      </c>
      <c r="M47" s="46">
        <f t="shared" si="6"/>
        <v>0.19890000000000008</v>
      </c>
      <c r="N47" s="45">
        <v>7.3677</v>
      </c>
      <c r="O47" s="47">
        <v>0</v>
      </c>
      <c r="P47" s="47">
        <v>0</v>
      </c>
      <c r="Q47" s="48">
        <f t="shared" si="7"/>
        <v>0</v>
      </c>
      <c r="R47" s="49">
        <v>6448</v>
      </c>
    </row>
    <row r="48" spans="2:18" ht="15.75">
      <c r="B48" s="40">
        <f t="shared" si="8"/>
        <v>9</v>
      </c>
      <c r="C48" s="41" t="s">
        <v>69</v>
      </c>
      <c r="D48" s="41" t="s">
        <v>36</v>
      </c>
      <c r="E48" s="42">
        <v>264.138</v>
      </c>
      <c r="F48" s="43">
        <v>10</v>
      </c>
      <c r="G48" s="44">
        <f t="shared" si="5"/>
        <v>26.4138</v>
      </c>
      <c r="H48" s="45">
        <v>351.5446</v>
      </c>
      <c r="I48" s="45">
        <v>494.2406</v>
      </c>
      <c r="J48" s="45">
        <v>118.9475</v>
      </c>
      <c r="K48" s="45">
        <v>12.3937</v>
      </c>
      <c r="L48" s="45">
        <v>-41.6795</v>
      </c>
      <c r="M48" s="46">
        <f t="shared" si="6"/>
        <v>0</v>
      </c>
      <c r="N48" s="45">
        <v>-41.6795</v>
      </c>
      <c r="O48" s="47">
        <v>10</v>
      </c>
      <c r="P48" s="47">
        <v>0</v>
      </c>
      <c r="Q48" s="48">
        <f t="shared" si="7"/>
        <v>10</v>
      </c>
      <c r="R48" s="49">
        <v>9166</v>
      </c>
    </row>
    <row r="49" spans="2:18" ht="15.75">
      <c r="B49" s="40">
        <f t="shared" si="8"/>
        <v>10</v>
      </c>
      <c r="C49" s="41" t="s">
        <v>70</v>
      </c>
      <c r="D49" s="41" t="s">
        <v>36</v>
      </c>
      <c r="E49" s="42">
        <v>397.072</v>
      </c>
      <c r="F49" s="43">
        <v>10</v>
      </c>
      <c r="G49" s="44">
        <f t="shared" si="5"/>
        <v>39.7072</v>
      </c>
      <c r="H49" s="45">
        <v>620.804</v>
      </c>
      <c r="I49" s="45">
        <v>1149.0941</v>
      </c>
      <c r="J49" s="45">
        <v>506.329</v>
      </c>
      <c r="K49" s="45">
        <v>46.381</v>
      </c>
      <c r="L49" s="45">
        <v>21.012</v>
      </c>
      <c r="M49" s="46">
        <f t="shared" si="6"/>
        <v>0</v>
      </c>
      <c r="N49" s="45">
        <v>21.012</v>
      </c>
      <c r="O49" s="47">
        <v>5</v>
      </c>
      <c r="P49" s="47">
        <v>0</v>
      </c>
      <c r="Q49" s="48">
        <f t="shared" si="7"/>
        <v>5</v>
      </c>
      <c r="R49" s="49">
        <v>4544</v>
      </c>
    </row>
    <row r="50" spans="2:18" ht="15.75">
      <c r="B50" s="40">
        <f t="shared" si="8"/>
        <v>11</v>
      </c>
      <c r="C50" s="41" t="s">
        <v>722</v>
      </c>
      <c r="D50" s="41" t="s">
        <v>36</v>
      </c>
      <c r="E50" s="42">
        <v>1008</v>
      </c>
      <c r="F50" s="43">
        <v>5</v>
      </c>
      <c r="G50" s="44">
        <f t="shared" si="5"/>
        <v>201.6</v>
      </c>
      <c r="H50" s="45">
        <v>2846.8181</v>
      </c>
      <c r="I50" s="45">
        <v>4025.6512</v>
      </c>
      <c r="J50" s="45">
        <v>1822.1878</v>
      </c>
      <c r="K50" s="45">
        <v>155.4017</v>
      </c>
      <c r="L50" s="45">
        <v>268.855</v>
      </c>
      <c r="M50" s="46">
        <f t="shared" si="6"/>
        <v>0</v>
      </c>
      <c r="N50" s="45">
        <v>268.855</v>
      </c>
      <c r="O50" s="47">
        <v>21</v>
      </c>
      <c r="P50" s="47">
        <v>0</v>
      </c>
      <c r="Q50" s="48">
        <f t="shared" si="7"/>
        <v>21</v>
      </c>
      <c r="R50" s="49">
        <v>5540</v>
      </c>
    </row>
    <row r="51" spans="2:18" ht="15.75">
      <c r="B51" s="40">
        <f t="shared" si="8"/>
        <v>12</v>
      </c>
      <c r="C51" s="41" t="s">
        <v>71</v>
      </c>
      <c r="D51" s="41" t="s">
        <v>36</v>
      </c>
      <c r="E51" s="42">
        <v>116.875</v>
      </c>
      <c r="F51" s="43">
        <v>10</v>
      </c>
      <c r="G51" s="44">
        <f t="shared" si="5"/>
        <v>11.6875</v>
      </c>
      <c r="H51" s="45">
        <v>171.9595</v>
      </c>
      <c r="I51" s="45">
        <v>274.5274</v>
      </c>
      <c r="J51" s="45">
        <v>25.6192</v>
      </c>
      <c r="K51" s="45">
        <v>2.9733</v>
      </c>
      <c r="L51" s="45">
        <v>4.916</v>
      </c>
      <c r="M51" s="46">
        <f t="shared" si="6"/>
        <v>0</v>
      </c>
      <c r="N51" s="45">
        <v>4.916</v>
      </c>
      <c r="O51" s="47">
        <v>5</v>
      </c>
      <c r="P51" s="47">
        <v>0</v>
      </c>
      <c r="Q51" s="48">
        <f t="shared" si="7"/>
        <v>5</v>
      </c>
      <c r="R51" s="49">
        <v>1201</v>
      </c>
    </row>
    <row r="52" spans="2:18" ht="15.75">
      <c r="B52" s="40">
        <f t="shared" si="8"/>
        <v>13</v>
      </c>
      <c r="C52" s="41" t="s">
        <v>72</v>
      </c>
      <c r="D52" s="41" t="s">
        <v>36</v>
      </c>
      <c r="E52" s="42">
        <v>30</v>
      </c>
      <c r="F52" s="43">
        <v>10</v>
      </c>
      <c r="G52" s="44">
        <f t="shared" si="5"/>
        <v>3</v>
      </c>
      <c r="H52" s="45">
        <v>92.4428</v>
      </c>
      <c r="I52" s="45">
        <v>207.8764</v>
      </c>
      <c r="J52" s="45">
        <v>429.7421</v>
      </c>
      <c r="K52" s="45">
        <v>0</v>
      </c>
      <c r="L52" s="45">
        <v>31.185</v>
      </c>
      <c r="M52" s="46">
        <f t="shared" si="6"/>
        <v>16.018</v>
      </c>
      <c r="N52" s="45">
        <v>15.167</v>
      </c>
      <c r="O52" s="47">
        <v>40</v>
      </c>
      <c r="P52" s="47">
        <v>0</v>
      </c>
      <c r="Q52" s="48">
        <f t="shared" si="7"/>
        <v>40</v>
      </c>
      <c r="R52" s="49">
        <v>335</v>
      </c>
    </row>
    <row r="53" spans="2:18" ht="15.75">
      <c r="B53" s="40">
        <f t="shared" si="8"/>
        <v>14</v>
      </c>
      <c r="C53" s="41" t="s">
        <v>73</v>
      </c>
      <c r="D53" s="41" t="s">
        <v>36</v>
      </c>
      <c r="E53" s="42">
        <v>30</v>
      </c>
      <c r="F53" s="43">
        <v>10</v>
      </c>
      <c r="G53" s="44">
        <f t="shared" si="5"/>
        <v>3</v>
      </c>
      <c r="H53" s="45">
        <v>-6.7417</v>
      </c>
      <c r="I53" s="45">
        <v>1.3723</v>
      </c>
      <c r="J53" s="45">
        <v>0</v>
      </c>
      <c r="K53" s="45">
        <v>0</v>
      </c>
      <c r="L53" s="45">
        <v>-0.415</v>
      </c>
      <c r="M53" s="46">
        <f t="shared" si="6"/>
        <v>0</v>
      </c>
      <c r="N53" s="45">
        <v>-0.415</v>
      </c>
      <c r="O53" s="47">
        <v>0</v>
      </c>
      <c r="P53" s="47">
        <v>0</v>
      </c>
      <c r="Q53" s="48">
        <f t="shared" si="7"/>
        <v>0</v>
      </c>
      <c r="R53" s="49">
        <v>208</v>
      </c>
    </row>
    <row r="54" spans="2:18" ht="15.75">
      <c r="B54" s="40">
        <f t="shared" si="8"/>
        <v>15</v>
      </c>
      <c r="C54" s="41" t="s">
        <v>74</v>
      </c>
      <c r="D54" s="41" t="s">
        <v>36</v>
      </c>
      <c r="E54" s="42"/>
      <c r="F54" s="43">
        <v>10</v>
      </c>
      <c r="G54" s="44">
        <f t="shared" si="5"/>
        <v>0</v>
      </c>
      <c r="H54" s="45"/>
      <c r="I54" s="45"/>
      <c r="J54" s="45"/>
      <c r="K54" s="45"/>
      <c r="L54" s="45"/>
      <c r="M54" s="46">
        <f t="shared" si="6"/>
        <v>0</v>
      </c>
      <c r="N54" s="45"/>
      <c r="O54" s="47"/>
      <c r="P54" s="47"/>
      <c r="Q54" s="48">
        <f t="shared" si="7"/>
        <v>0</v>
      </c>
      <c r="R54" s="49"/>
    </row>
    <row r="55" spans="2:18" ht="15.75">
      <c r="B55" s="40">
        <f t="shared" si="8"/>
        <v>16</v>
      </c>
      <c r="C55" s="41" t="s">
        <v>75</v>
      </c>
      <c r="D55" s="41" t="s">
        <v>36</v>
      </c>
      <c r="E55" s="42">
        <v>83.16</v>
      </c>
      <c r="F55" s="43">
        <v>10</v>
      </c>
      <c r="G55" s="44">
        <f t="shared" si="5"/>
        <v>8.315999999999999</v>
      </c>
      <c r="H55" s="45">
        <v>62.6737</v>
      </c>
      <c r="I55" s="45">
        <v>232.507</v>
      </c>
      <c r="J55" s="45">
        <v>11.6888</v>
      </c>
      <c r="K55" s="45">
        <v>3.656</v>
      </c>
      <c r="L55" s="45">
        <v>-7.428</v>
      </c>
      <c r="M55" s="46">
        <f t="shared" si="6"/>
        <v>0.6499999999999995</v>
      </c>
      <c r="N55" s="45">
        <v>-8.078</v>
      </c>
      <c r="O55" s="47">
        <v>0</v>
      </c>
      <c r="P55" s="47">
        <v>0</v>
      </c>
      <c r="Q55" s="48">
        <f t="shared" si="7"/>
        <v>0</v>
      </c>
      <c r="R55" s="49">
        <v>758</v>
      </c>
    </row>
    <row r="56" spans="2:18" ht="15.75">
      <c r="B56" s="40">
        <f t="shared" si="8"/>
        <v>17</v>
      </c>
      <c r="C56" s="41" t="s">
        <v>76</v>
      </c>
      <c r="D56" s="41" t="s">
        <v>36</v>
      </c>
      <c r="E56" s="42">
        <v>184.24</v>
      </c>
      <c r="F56" s="43">
        <v>10</v>
      </c>
      <c r="G56" s="44">
        <f t="shared" si="5"/>
        <v>18.424</v>
      </c>
      <c r="H56" s="45">
        <v>239.3796</v>
      </c>
      <c r="I56" s="45">
        <v>309.156</v>
      </c>
      <c r="J56" s="45">
        <v>45.5016</v>
      </c>
      <c r="K56" s="45">
        <v>0</v>
      </c>
      <c r="L56" s="45">
        <v>6.1207</v>
      </c>
      <c r="M56" s="46">
        <f t="shared" si="6"/>
        <v>0</v>
      </c>
      <c r="N56" s="45">
        <v>6.1207</v>
      </c>
      <c r="O56" s="47">
        <v>2.5</v>
      </c>
      <c r="P56" s="47">
        <v>0</v>
      </c>
      <c r="Q56" s="48">
        <f t="shared" si="7"/>
        <v>2.5</v>
      </c>
      <c r="R56" s="49">
        <v>4255</v>
      </c>
    </row>
    <row r="57" spans="2:18" ht="15.75">
      <c r="B57" s="40">
        <f t="shared" si="8"/>
        <v>18</v>
      </c>
      <c r="C57" s="41" t="s">
        <v>77</v>
      </c>
      <c r="D57" s="41" t="s">
        <v>36</v>
      </c>
      <c r="E57" s="42">
        <v>250</v>
      </c>
      <c r="F57" s="43">
        <v>10</v>
      </c>
      <c r="G57" s="44">
        <f t="shared" si="5"/>
        <v>25</v>
      </c>
      <c r="H57" s="45">
        <v>306.4732</v>
      </c>
      <c r="I57" s="45">
        <v>2778.9748</v>
      </c>
      <c r="J57" s="45">
        <v>227.964</v>
      </c>
      <c r="K57" s="45">
        <v>176.24</v>
      </c>
      <c r="L57" s="45">
        <v>31.7627</v>
      </c>
      <c r="M57" s="46">
        <f t="shared" si="6"/>
        <v>0</v>
      </c>
      <c r="N57" s="45">
        <v>31.7627</v>
      </c>
      <c r="O57" s="47">
        <v>10</v>
      </c>
      <c r="P57" s="47">
        <v>0</v>
      </c>
      <c r="Q57" s="48">
        <f t="shared" si="7"/>
        <v>10</v>
      </c>
      <c r="R57" s="49">
        <v>1231</v>
      </c>
    </row>
    <row r="58" spans="2:18" ht="15.75">
      <c r="B58" s="40">
        <f t="shared" si="8"/>
        <v>19</v>
      </c>
      <c r="C58" s="41" t="s">
        <v>78</v>
      </c>
      <c r="D58" s="41" t="s">
        <v>36</v>
      </c>
      <c r="E58" s="42">
        <v>125.4</v>
      </c>
      <c r="F58" s="43">
        <v>10</v>
      </c>
      <c r="G58" s="44">
        <f t="shared" si="5"/>
        <v>12.540000000000001</v>
      </c>
      <c r="H58" s="45"/>
      <c r="I58" s="45"/>
      <c r="J58" s="45"/>
      <c r="K58" s="45"/>
      <c r="L58" s="45">
        <v>6.21</v>
      </c>
      <c r="M58" s="46">
        <f t="shared" si="6"/>
        <v>0.5789999999999997</v>
      </c>
      <c r="N58" s="45">
        <v>5.631</v>
      </c>
      <c r="O58" s="47">
        <v>3</v>
      </c>
      <c r="P58" s="47">
        <v>0</v>
      </c>
      <c r="Q58" s="48">
        <f t="shared" si="7"/>
        <v>3</v>
      </c>
      <c r="R58" s="49"/>
    </row>
    <row r="59" spans="2:18" ht="15.75">
      <c r="B59" s="40">
        <f t="shared" si="8"/>
        <v>20</v>
      </c>
      <c r="C59" s="41" t="s">
        <v>79</v>
      </c>
      <c r="D59" s="41" t="s">
        <v>36</v>
      </c>
      <c r="E59" s="42">
        <v>58.633</v>
      </c>
      <c r="F59" s="43">
        <v>10</v>
      </c>
      <c r="G59" s="44">
        <f t="shared" si="5"/>
        <v>5.863300000000001</v>
      </c>
      <c r="H59" s="45"/>
      <c r="I59" s="45"/>
      <c r="J59" s="45"/>
      <c r="K59" s="45"/>
      <c r="L59" s="45">
        <v>12.359</v>
      </c>
      <c r="M59" s="46">
        <f t="shared" si="6"/>
        <v>0</v>
      </c>
      <c r="N59" s="45">
        <v>12.359</v>
      </c>
      <c r="O59" s="47">
        <v>14</v>
      </c>
      <c r="P59" s="47">
        <v>0</v>
      </c>
      <c r="Q59" s="48">
        <f t="shared" si="7"/>
        <v>14</v>
      </c>
      <c r="R59" s="49"/>
    </row>
    <row r="60" spans="2:18" ht="15.75">
      <c r="B60" s="40">
        <f t="shared" si="8"/>
        <v>21</v>
      </c>
      <c r="C60" s="41" t="s">
        <v>80</v>
      </c>
      <c r="D60" s="41" t="s">
        <v>36</v>
      </c>
      <c r="E60" s="42">
        <v>872.177</v>
      </c>
      <c r="F60" s="43">
        <v>10</v>
      </c>
      <c r="G60" s="44">
        <f t="shared" si="5"/>
        <v>87.21770000000001</v>
      </c>
      <c r="H60" s="45"/>
      <c r="I60" s="45"/>
      <c r="J60" s="45"/>
      <c r="K60" s="45"/>
      <c r="L60" s="45">
        <v>41.788</v>
      </c>
      <c r="M60" s="46">
        <f t="shared" si="6"/>
        <v>0.3329999999999984</v>
      </c>
      <c r="N60" s="45">
        <v>41.455</v>
      </c>
      <c r="O60" s="47">
        <v>3</v>
      </c>
      <c r="P60" s="47">
        <v>0</v>
      </c>
      <c r="Q60" s="48">
        <f t="shared" si="7"/>
        <v>3</v>
      </c>
      <c r="R60" s="49"/>
    </row>
    <row r="61" spans="2:18" ht="15.75">
      <c r="B61" s="40">
        <f t="shared" si="8"/>
        <v>22</v>
      </c>
      <c r="C61" s="41" t="s">
        <v>81</v>
      </c>
      <c r="D61" s="41" t="s">
        <v>36</v>
      </c>
      <c r="E61" s="42">
        <v>340.2</v>
      </c>
      <c r="F61" s="43">
        <v>10</v>
      </c>
      <c r="G61" s="44">
        <f t="shared" si="5"/>
        <v>34.019999999999996</v>
      </c>
      <c r="H61" s="45">
        <v>443.6346</v>
      </c>
      <c r="I61" s="45">
        <v>3594.6046</v>
      </c>
      <c r="J61" s="45">
        <v>715.988</v>
      </c>
      <c r="K61" s="45">
        <v>225.948</v>
      </c>
      <c r="L61" s="45">
        <v>17.0185</v>
      </c>
      <c r="M61" s="46">
        <f t="shared" si="6"/>
        <v>0</v>
      </c>
      <c r="N61" s="45">
        <v>17.0185</v>
      </c>
      <c r="O61" s="47">
        <v>3.2</v>
      </c>
      <c r="P61" s="47">
        <v>0</v>
      </c>
      <c r="Q61" s="48">
        <f t="shared" si="7"/>
        <v>3.2</v>
      </c>
      <c r="R61" s="49">
        <v>4929</v>
      </c>
    </row>
    <row r="62" spans="2:18" ht="15.75">
      <c r="B62" s="40">
        <f t="shared" si="8"/>
        <v>23</v>
      </c>
      <c r="C62" s="41" t="s">
        <v>82</v>
      </c>
      <c r="D62" s="41" t="s">
        <v>36</v>
      </c>
      <c r="E62" s="42">
        <v>453.8353</v>
      </c>
      <c r="F62" s="43">
        <v>10</v>
      </c>
      <c r="G62" s="44">
        <f t="shared" si="5"/>
        <v>45.38353</v>
      </c>
      <c r="H62" s="45">
        <v>892.3324</v>
      </c>
      <c r="I62" s="45">
        <v>3076</v>
      </c>
      <c r="J62" s="45">
        <v>273.0084</v>
      </c>
      <c r="K62" s="45">
        <v>129.4408</v>
      </c>
      <c r="L62" s="45">
        <v>97.2989</v>
      </c>
      <c r="M62" s="46">
        <f t="shared" si="6"/>
        <v>0</v>
      </c>
      <c r="N62" s="45">
        <v>97.2989</v>
      </c>
      <c r="O62" s="47">
        <v>16</v>
      </c>
      <c r="P62" s="47">
        <v>0</v>
      </c>
      <c r="Q62" s="48">
        <f t="shared" si="7"/>
        <v>16</v>
      </c>
      <c r="R62" s="49">
        <v>9647</v>
      </c>
    </row>
    <row r="63" spans="2:18" ht="15.75">
      <c r="B63" s="40">
        <f t="shared" si="8"/>
        <v>24</v>
      </c>
      <c r="C63" s="41" t="s">
        <v>83</v>
      </c>
      <c r="D63" s="41" t="s">
        <v>36</v>
      </c>
      <c r="E63" s="42">
        <v>211.631</v>
      </c>
      <c r="F63" s="43">
        <v>10</v>
      </c>
      <c r="G63" s="44">
        <f t="shared" si="5"/>
        <v>21.1631</v>
      </c>
      <c r="H63" s="45">
        <v>187.9675</v>
      </c>
      <c r="I63" s="45">
        <v>225.6007</v>
      </c>
      <c r="J63" s="45">
        <v>3.8469</v>
      </c>
      <c r="K63" s="45">
        <v>0.0008</v>
      </c>
      <c r="L63" s="45">
        <v>0.504</v>
      </c>
      <c r="M63" s="46">
        <f t="shared" si="6"/>
        <v>0</v>
      </c>
      <c r="N63" s="45">
        <v>0.504</v>
      </c>
      <c r="O63" s="47">
        <v>0</v>
      </c>
      <c r="P63" s="47">
        <v>0</v>
      </c>
      <c r="Q63" s="48">
        <f t="shared" si="7"/>
        <v>0</v>
      </c>
      <c r="R63" s="49">
        <v>2444</v>
      </c>
    </row>
    <row r="64" spans="2:18" ht="15.75">
      <c r="B64" s="57">
        <f t="shared" si="8"/>
        <v>25</v>
      </c>
      <c r="C64" s="50" t="s">
        <v>84</v>
      </c>
      <c r="D64" s="50" t="s">
        <v>36</v>
      </c>
      <c r="E64" s="51">
        <v>273</v>
      </c>
      <c r="F64" s="52">
        <v>10</v>
      </c>
      <c r="G64" s="53">
        <f t="shared" si="5"/>
        <v>27.3</v>
      </c>
      <c r="H64" s="54">
        <v>243.5625</v>
      </c>
      <c r="I64" s="54">
        <v>271.5671</v>
      </c>
      <c r="J64" s="54">
        <v>18.6735</v>
      </c>
      <c r="K64" s="54">
        <v>1.5864</v>
      </c>
      <c r="L64" s="54">
        <v>-1.9325</v>
      </c>
      <c r="M64" s="58">
        <f t="shared" si="6"/>
        <v>-0.2619</v>
      </c>
      <c r="N64" s="54">
        <v>-1.6706</v>
      </c>
      <c r="O64" s="55">
        <v>0</v>
      </c>
      <c r="P64" s="55">
        <v>0</v>
      </c>
      <c r="Q64" s="59">
        <f t="shared" si="7"/>
        <v>0</v>
      </c>
      <c r="R64" s="60">
        <v>2876</v>
      </c>
    </row>
    <row r="65" spans="2:18" ht="15.75">
      <c r="B65" s="40">
        <f t="shared" si="8"/>
        <v>26</v>
      </c>
      <c r="C65" s="41" t="s">
        <v>85</v>
      </c>
      <c r="D65" s="41" t="s">
        <v>36</v>
      </c>
      <c r="E65" s="42">
        <v>263.866</v>
      </c>
      <c r="F65" s="43">
        <v>10</v>
      </c>
      <c r="G65" s="44">
        <f t="shared" si="5"/>
        <v>26.386599999999998</v>
      </c>
      <c r="H65" s="45">
        <v>438.1538</v>
      </c>
      <c r="I65" s="45">
        <v>588.1978</v>
      </c>
      <c r="J65" s="45">
        <v>69.0829</v>
      </c>
      <c r="K65" s="45">
        <v>0.0043</v>
      </c>
      <c r="L65" s="45">
        <v>56.093</v>
      </c>
      <c r="M65" s="46">
        <f t="shared" si="6"/>
        <v>0</v>
      </c>
      <c r="N65" s="45">
        <v>56.093</v>
      </c>
      <c r="O65" s="47">
        <v>10</v>
      </c>
      <c r="P65" s="47">
        <v>0</v>
      </c>
      <c r="Q65" s="48">
        <f t="shared" si="7"/>
        <v>10</v>
      </c>
      <c r="R65" s="49">
        <v>3397</v>
      </c>
    </row>
    <row r="66" spans="2:18" ht="15.75">
      <c r="B66" s="61"/>
      <c r="C66" s="62"/>
      <c r="D66" s="62"/>
      <c r="E66" s="63"/>
      <c r="F66" s="64"/>
      <c r="G66" s="65"/>
      <c r="H66" s="66"/>
      <c r="I66" s="66"/>
      <c r="J66" s="66"/>
      <c r="K66" s="66"/>
      <c r="L66" s="66"/>
      <c r="M66" s="67"/>
      <c r="N66" s="66"/>
      <c r="O66" s="68"/>
      <c r="P66" s="68"/>
      <c r="Q66" s="69"/>
      <c r="R66" s="70"/>
    </row>
    <row r="67" spans="2:18" ht="18.75">
      <c r="B67" s="61"/>
      <c r="C67" s="71" t="s">
        <v>58</v>
      </c>
      <c r="D67" s="62"/>
      <c r="E67" s="63"/>
      <c r="F67" s="64"/>
      <c r="G67" s="65"/>
      <c r="H67" s="66"/>
      <c r="I67" s="66"/>
      <c r="J67" s="66"/>
      <c r="K67" s="66"/>
      <c r="L67" s="66"/>
      <c r="M67" s="67"/>
      <c r="N67" s="66"/>
      <c r="O67" s="68"/>
      <c r="P67" s="68"/>
      <c r="Q67" s="69"/>
      <c r="R67" s="70"/>
    </row>
    <row r="68" spans="2:18" ht="15.75">
      <c r="B68" s="40">
        <f>+B65+1</f>
        <v>27</v>
      </c>
      <c r="C68" s="41" t="s">
        <v>86</v>
      </c>
      <c r="D68" s="41" t="s">
        <v>36</v>
      </c>
      <c r="E68" s="42">
        <v>200</v>
      </c>
      <c r="F68" s="43">
        <v>10</v>
      </c>
      <c r="G68" s="44">
        <f aca="true" t="shared" si="9" ref="G68:G75">+E68/F68</f>
        <v>20</v>
      </c>
      <c r="H68" s="45">
        <v>107.829</v>
      </c>
      <c r="I68" s="45">
        <v>130.837</v>
      </c>
      <c r="J68" s="45">
        <v>2.4526</v>
      </c>
      <c r="K68" s="45">
        <v>0</v>
      </c>
      <c r="L68" s="45">
        <v>0.5378</v>
      </c>
      <c r="M68" s="46">
        <f aca="true" t="shared" si="10" ref="M68:M75">+L68-N68</f>
        <v>0</v>
      </c>
      <c r="N68" s="45">
        <v>0.5378</v>
      </c>
      <c r="O68" s="47">
        <v>0</v>
      </c>
      <c r="P68" s="47">
        <v>0</v>
      </c>
      <c r="Q68" s="48">
        <f aca="true" t="shared" si="11" ref="Q68:Q75">SUM(O68:P68)</f>
        <v>0</v>
      </c>
      <c r="R68" s="49">
        <v>1623</v>
      </c>
    </row>
    <row r="69" spans="2:18" ht="15.75">
      <c r="B69" s="40">
        <f aca="true" t="shared" si="12" ref="B69:B75">+B68+1</f>
        <v>28</v>
      </c>
      <c r="C69" s="41" t="s">
        <v>87</v>
      </c>
      <c r="D69" s="41" t="s">
        <v>36</v>
      </c>
      <c r="E69" s="42"/>
      <c r="F69" s="43">
        <v>10</v>
      </c>
      <c r="G69" s="44">
        <f t="shared" si="9"/>
        <v>0</v>
      </c>
      <c r="H69" s="45"/>
      <c r="I69" s="45"/>
      <c r="J69" s="45"/>
      <c r="K69" s="45"/>
      <c r="L69" s="45"/>
      <c r="M69" s="46">
        <f t="shared" si="10"/>
        <v>0</v>
      </c>
      <c r="N69" s="45"/>
      <c r="O69" s="47"/>
      <c r="P69" s="47"/>
      <c r="Q69" s="48">
        <f t="shared" si="11"/>
        <v>0</v>
      </c>
      <c r="R69" s="49"/>
    </row>
    <row r="70" spans="2:18" ht="15.75">
      <c r="B70" s="40">
        <f t="shared" si="12"/>
        <v>29</v>
      </c>
      <c r="C70" s="41" t="s">
        <v>88</v>
      </c>
      <c r="D70" s="41" t="s">
        <v>36</v>
      </c>
      <c r="E70" s="42"/>
      <c r="F70" s="43">
        <v>10</v>
      </c>
      <c r="G70" s="44">
        <f t="shared" si="9"/>
        <v>0</v>
      </c>
      <c r="H70" s="45"/>
      <c r="I70" s="45"/>
      <c r="J70" s="45"/>
      <c r="K70" s="45"/>
      <c r="L70" s="45"/>
      <c r="M70" s="46">
        <f t="shared" si="10"/>
        <v>0</v>
      </c>
      <c r="N70" s="45"/>
      <c r="O70" s="47"/>
      <c r="P70" s="47"/>
      <c r="Q70" s="48">
        <f t="shared" si="11"/>
        <v>0</v>
      </c>
      <c r="R70" s="49"/>
    </row>
    <row r="71" spans="2:18" ht="15.75">
      <c r="B71" s="40">
        <f t="shared" si="12"/>
        <v>30</v>
      </c>
      <c r="C71" s="41" t="s">
        <v>89</v>
      </c>
      <c r="D71" s="41" t="s">
        <v>36</v>
      </c>
      <c r="E71" s="42"/>
      <c r="F71" s="43">
        <v>5</v>
      </c>
      <c r="G71" s="44">
        <f t="shared" si="9"/>
        <v>0</v>
      </c>
      <c r="H71" s="45"/>
      <c r="I71" s="45"/>
      <c r="J71" s="45"/>
      <c r="K71" s="45"/>
      <c r="L71" s="45"/>
      <c r="M71" s="46">
        <f t="shared" si="10"/>
        <v>0</v>
      </c>
      <c r="N71" s="45"/>
      <c r="O71" s="47"/>
      <c r="P71" s="47"/>
      <c r="Q71" s="48">
        <f t="shared" si="11"/>
        <v>0</v>
      </c>
      <c r="R71" s="49"/>
    </row>
    <row r="72" spans="2:18" ht="15.75">
      <c r="B72" s="40">
        <f t="shared" si="12"/>
        <v>31</v>
      </c>
      <c r="C72" s="41" t="s">
        <v>90</v>
      </c>
      <c r="D72" s="41" t="s">
        <v>36</v>
      </c>
      <c r="E72" s="42"/>
      <c r="F72" s="43">
        <v>10</v>
      </c>
      <c r="G72" s="44">
        <f t="shared" si="9"/>
        <v>0</v>
      </c>
      <c r="H72" s="45"/>
      <c r="I72" s="45"/>
      <c r="J72" s="45"/>
      <c r="K72" s="45"/>
      <c r="L72" s="45"/>
      <c r="M72" s="46">
        <f t="shared" si="10"/>
        <v>0</v>
      </c>
      <c r="N72" s="45"/>
      <c r="O72" s="47"/>
      <c r="P72" s="47"/>
      <c r="Q72" s="48">
        <f t="shared" si="11"/>
        <v>0</v>
      </c>
      <c r="R72" s="49"/>
    </row>
    <row r="73" spans="2:18" ht="15.75">
      <c r="B73" s="40">
        <f t="shared" si="12"/>
        <v>32</v>
      </c>
      <c r="C73" s="41" t="s">
        <v>91</v>
      </c>
      <c r="D73" s="41" t="s">
        <v>36</v>
      </c>
      <c r="E73" s="42"/>
      <c r="F73" s="43">
        <v>10</v>
      </c>
      <c r="G73" s="44">
        <f t="shared" si="9"/>
        <v>0</v>
      </c>
      <c r="H73" s="45"/>
      <c r="I73" s="45"/>
      <c r="J73" s="45"/>
      <c r="K73" s="45"/>
      <c r="L73" s="45"/>
      <c r="M73" s="46">
        <f t="shared" si="10"/>
        <v>0</v>
      </c>
      <c r="N73" s="45"/>
      <c r="O73" s="47"/>
      <c r="P73" s="47"/>
      <c r="Q73" s="48">
        <f t="shared" si="11"/>
        <v>0</v>
      </c>
      <c r="R73" s="49"/>
    </row>
    <row r="74" spans="2:18" ht="15.75">
      <c r="B74" s="40">
        <f t="shared" si="12"/>
        <v>33</v>
      </c>
      <c r="C74" s="50" t="s">
        <v>92</v>
      </c>
      <c r="D74" s="41" t="s">
        <v>36</v>
      </c>
      <c r="E74" s="51">
        <v>136.4</v>
      </c>
      <c r="F74" s="52">
        <v>10</v>
      </c>
      <c r="G74" s="53">
        <f t="shared" si="9"/>
        <v>13.64</v>
      </c>
      <c r="H74" s="54">
        <v>1.9528</v>
      </c>
      <c r="I74" s="54">
        <v>5.5749</v>
      </c>
      <c r="J74" s="54">
        <v>0.397</v>
      </c>
      <c r="K74" s="54">
        <v>0</v>
      </c>
      <c r="L74" s="54">
        <v>0.784</v>
      </c>
      <c r="M74" s="46">
        <f t="shared" si="10"/>
        <v>0</v>
      </c>
      <c r="N74" s="54">
        <v>0.784</v>
      </c>
      <c r="O74" s="55">
        <v>0</v>
      </c>
      <c r="P74" s="55">
        <v>0</v>
      </c>
      <c r="Q74" s="48">
        <f t="shared" si="11"/>
        <v>0</v>
      </c>
      <c r="R74" s="49">
        <v>4885</v>
      </c>
    </row>
    <row r="75" spans="2:18" ht="15.75">
      <c r="B75" s="40">
        <f t="shared" si="12"/>
        <v>34</v>
      </c>
      <c r="C75" s="41" t="s">
        <v>93</v>
      </c>
      <c r="D75" s="41" t="s">
        <v>36</v>
      </c>
      <c r="E75" s="42">
        <v>300</v>
      </c>
      <c r="F75" s="43">
        <v>10</v>
      </c>
      <c r="G75" s="44">
        <f t="shared" si="9"/>
        <v>30</v>
      </c>
      <c r="H75" s="54">
        <v>-1.7971</v>
      </c>
      <c r="I75" s="54">
        <v>0.2287</v>
      </c>
      <c r="J75" s="54">
        <v>0</v>
      </c>
      <c r="K75" s="54">
        <v>0</v>
      </c>
      <c r="L75" s="54">
        <v>-0.3295</v>
      </c>
      <c r="M75" s="46">
        <f t="shared" si="10"/>
        <v>0</v>
      </c>
      <c r="N75" s="54">
        <v>-0.3295</v>
      </c>
      <c r="O75" s="55">
        <v>0</v>
      </c>
      <c r="P75" s="55">
        <v>0</v>
      </c>
      <c r="Q75" s="48">
        <f t="shared" si="11"/>
        <v>0</v>
      </c>
      <c r="R75" s="49">
        <v>1543</v>
      </c>
    </row>
    <row r="76" spans="2:18" ht="15.75">
      <c r="B76" s="40"/>
      <c r="C76" s="50"/>
      <c r="D76" s="50"/>
      <c r="E76" s="51"/>
      <c r="F76" s="52"/>
      <c r="G76" s="101"/>
      <c r="H76" s="54"/>
      <c r="I76" s="54"/>
      <c r="J76" s="54"/>
      <c r="K76" s="54"/>
      <c r="L76" s="54"/>
      <c r="M76" s="46"/>
      <c r="N76" s="54"/>
      <c r="O76" s="89"/>
      <c r="P76" s="89"/>
      <c r="Q76" s="102"/>
      <c r="R76" s="103"/>
    </row>
    <row r="77" spans="2:18" s="112" customFormat="1" ht="15.75">
      <c r="B77" s="104">
        <f>COUNT(B40:B76)</f>
        <v>34</v>
      </c>
      <c r="C77" s="105"/>
      <c r="D77" s="105"/>
      <c r="E77" s="105">
        <f>SUBTOTAL(9,E40:E76)</f>
        <v>7909.789299999999</v>
      </c>
      <c r="F77" s="41"/>
      <c r="G77" s="106">
        <f aca="true" t="shared" si="13" ref="G77:N77">SUBTOTAL(9,G40:G76)</f>
        <v>891.7789299999998</v>
      </c>
      <c r="H77" s="105">
        <f t="shared" si="13"/>
        <v>10713.1507</v>
      </c>
      <c r="I77" s="105">
        <f t="shared" si="13"/>
        <v>27903.7588</v>
      </c>
      <c r="J77" s="105">
        <f t="shared" si="13"/>
        <v>6182.763499999999</v>
      </c>
      <c r="K77" s="105">
        <f t="shared" si="13"/>
        <v>1307.7817</v>
      </c>
      <c r="L77" s="105">
        <f t="shared" si="13"/>
        <v>914.3477</v>
      </c>
      <c r="M77" s="107">
        <f t="shared" si="13"/>
        <v>18.605999999999998</v>
      </c>
      <c r="N77" s="105">
        <f t="shared" si="13"/>
        <v>895.7417</v>
      </c>
      <c r="O77" s="108"/>
      <c r="P77" s="108"/>
      <c r="Q77" s="109"/>
      <c r="R77" s="111">
        <f>SUBTOTAL(9,R40:R76)</f>
        <v>82616</v>
      </c>
    </row>
    <row r="78" spans="2:18" ht="15.75">
      <c r="B78" s="82"/>
      <c r="C78" s="83"/>
      <c r="D78" s="83"/>
      <c r="E78" s="84"/>
      <c r="F78" s="85"/>
      <c r="G78" s="86"/>
      <c r="H78" s="93"/>
      <c r="I78" s="93"/>
      <c r="J78" s="94"/>
      <c r="K78" s="93"/>
      <c r="L78" s="94"/>
      <c r="M78" s="98"/>
      <c r="N78" s="94"/>
      <c r="O78" s="96"/>
      <c r="P78" s="96"/>
      <c r="Q78" s="97"/>
      <c r="R78" s="99"/>
    </row>
    <row r="79" spans="2:18" ht="18">
      <c r="B79" s="82"/>
      <c r="C79" s="113" t="s">
        <v>94</v>
      </c>
      <c r="D79" s="92"/>
      <c r="E79" s="84"/>
      <c r="F79" s="85"/>
      <c r="G79" s="86"/>
      <c r="H79" s="93"/>
      <c r="I79" s="93"/>
      <c r="J79" s="94"/>
      <c r="K79" s="93"/>
      <c r="L79" s="94"/>
      <c r="M79" s="98"/>
      <c r="N79" s="94"/>
      <c r="O79" s="96"/>
      <c r="P79" s="96"/>
      <c r="Q79" s="97"/>
      <c r="R79" s="99"/>
    </row>
    <row r="80" spans="2:18" ht="15.75">
      <c r="B80" s="82"/>
      <c r="C80" s="83"/>
      <c r="D80" s="83"/>
      <c r="E80" s="84"/>
      <c r="F80" s="85"/>
      <c r="G80" s="86"/>
      <c r="H80" s="93"/>
      <c r="I80" s="93"/>
      <c r="J80" s="94"/>
      <c r="K80" s="93"/>
      <c r="L80" s="94"/>
      <c r="M80" s="98"/>
      <c r="N80" s="94"/>
      <c r="O80" s="96"/>
      <c r="P80" s="96"/>
      <c r="Q80" s="97"/>
      <c r="R80" s="99"/>
    </row>
    <row r="81" spans="2:18" ht="15.75">
      <c r="B81" s="40">
        <v>1</v>
      </c>
      <c r="C81" s="41" t="s">
        <v>95</v>
      </c>
      <c r="D81" s="41" t="s">
        <v>36</v>
      </c>
      <c r="E81" s="42">
        <v>496.071</v>
      </c>
      <c r="F81" s="43">
        <v>10</v>
      </c>
      <c r="G81" s="44">
        <f aca="true" t="shared" si="14" ref="G81:G94">+E81/F81</f>
        <v>49.6071</v>
      </c>
      <c r="H81" s="45">
        <v>645.2469</v>
      </c>
      <c r="I81" s="45">
        <v>3015.0911</v>
      </c>
      <c r="J81" s="45">
        <v>431.4279</v>
      </c>
      <c r="K81" s="45">
        <v>214.547</v>
      </c>
      <c r="L81" s="45">
        <v>23.2246</v>
      </c>
      <c r="M81" s="46">
        <f aca="true" t="shared" si="15" ref="M81:M94">+L81-N81</f>
        <v>-51.5874</v>
      </c>
      <c r="N81" s="45">
        <v>74.812</v>
      </c>
      <c r="O81" s="47">
        <v>0</v>
      </c>
      <c r="P81" s="47">
        <v>0</v>
      </c>
      <c r="Q81" s="48">
        <f aca="true" t="shared" si="16" ref="Q81:Q94">SUM(O81:P81)</f>
        <v>0</v>
      </c>
      <c r="R81" s="49">
        <v>739</v>
      </c>
    </row>
    <row r="82" spans="2:18" ht="15.75">
      <c r="B82" s="40">
        <f aca="true" t="shared" si="17" ref="B82:B94">+B81+1</f>
        <v>2</v>
      </c>
      <c r="C82" s="41" t="s">
        <v>96</v>
      </c>
      <c r="D82" s="41" t="s">
        <v>36</v>
      </c>
      <c r="E82" s="42">
        <v>449.915</v>
      </c>
      <c r="F82" s="43">
        <v>10</v>
      </c>
      <c r="G82" s="44">
        <f t="shared" si="14"/>
        <v>44.9915</v>
      </c>
      <c r="H82" s="45">
        <v>1201.8882</v>
      </c>
      <c r="I82" s="45">
        <v>12383.8648</v>
      </c>
      <c r="J82" s="45">
        <v>1172.7691</v>
      </c>
      <c r="K82" s="45">
        <v>713.855</v>
      </c>
      <c r="L82" s="45">
        <v>194.741</v>
      </c>
      <c r="M82" s="46">
        <f t="shared" si="15"/>
        <v>41.545000000000016</v>
      </c>
      <c r="N82" s="45">
        <v>153.196</v>
      </c>
      <c r="O82" s="47">
        <v>0</v>
      </c>
      <c r="P82" s="47">
        <v>15</v>
      </c>
      <c r="Q82" s="48">
        <f t="shared" si="16"/>
        <v>15</v>
      </c>
      <c r="R82" s="49">
        <v>1252</v>
      </c>
    </row>
    <row r="83" spans="2:18" ht="15.75">
      <c r="B83" s="40">
        <f t="shared" si="17"/>
        <v>3</v>
      </c>
      <c r="C83" s="41" t="s">
        <v>97</v>
      </c>
      <c r="D83" s="41" t="s">
        <v>36</v>
      </c>
      <c r="E83" s="42">
        <v>107.444</v>
      </c>
      <c r="F83" s="43">
        <v>10</v>
      </c>
      <c r="G83" s="44">
        <f t="shared" si="14"/>
        <v>10.7444</v>
      </c>
      <c r="H83" s="45">
        <v>97.9125</v>
      </c>
      <c r="I83" s="45">
        <v>175.1987</v>
      </c>
      <c r="J83" s="45">
        <v>14.064</v>
      </c>
      <c r="K83" s="45">
        <v>5.4088</v>
      </c>
      <c r="L83" s="45">
        <v>-21.06</v>
      </c>
      <c r="M83" s="46">
        <f t="shared" si="15"/>
        <v>0.1750000000000007</v>
      </c>
      <c r="N83" s="45">
        <v>-21.235</v>
      </c>
      <c r="O83" s="47">
        <v>0</v>
      </c>
      <c r="P83" s="47">
        <v>0</v>
      </c>
      <c r="Q83" s="48">
        <f t="shared" si="16"/>
        <v>0</v>
      </c>
      <c r="R83" s="49">
        <v>757</v>
      </c>
    </row>
    <row r="84" spans="2:18" ht="15.75">
      <c r="B84" s="40">
        <f t="shared" si="17"/>
        <v>4</v>
      </c>
      <c r="C84" s="41" t="s">
        <v>98</v>
      </c>
      <c r="D84" s="41" t="s">
        <v>36</v>
      </c>
      <c r="E84" s="42">
        <v>80</v>
      </c>
      <c r="F84" s="43">
        <v>10</v>
      </c>
      <c r="G84" s="44">
        <f t="shared" si="14"/>
        <v>8</v>
      </c>
      <c r="H84" s="45">
        <v>82.3393</v>
      </c>
      <c r="I84" s="45">
        <v>139.6295</v>
      </c>
      <c r="J84" s="45">
        <v>46.429</v>
      </c>
      <c r="K84" s="45">
        <v>0.0108</v>
      </c>
      <c r="L84" s="45">
        <v>21.5348</v>
      </c>
      <c r="M84" s="46">
        <f t="shared" si="15"/>
        <v>0.5</v>
      </c>
      <c r="N84" s="45">
        <v>21.0348</v>
      </c>
      <c r="O84" s="47">
        <v>0</v>
      </c>
      <c r="P84" s="47">
        <v>0</v>
      </c>
      <c r="Q84" s="48">
        <f t="shared" si="16"/>
        <v>0</v>
      </c>
      <c r="R84" s="49">
        <v>704</v>
      </c>
    </row>
    <row r="85" spans="2:18" ht="15.75">
      <c r="B85" s="40">
        <f t="shared" si="17"/>
        <v>5</v>
      </c>
      <c r="C85" s="41" t="s">
        <v>99</v>
      </c>
      <c r="D85" s="41" t="s">
        <v>36</v>
      </c>
      <c r="E85" s="42">
        <v>200</v>
      </c>
      <c r="F85" s="43">
        <v>10</v>
      </c>
      <c r="G85" s="44">
        <f t="shared" si="14"/>
        <v>20</v>
      </c>
      <c r="H85" s="45">
        <v>259.2383</v>
      </c>
      <c r="I85" s="45">
        <v>1572.4945</v>
      </c>
      <c r="J85" s="45">
        <v>152.9563</v>
      </c>
      <c r="K85" s="45">
        <v>110.2234</v>
      </c>
      <c r="L85" s="45">
        <v>-9.571</v>
      </c>
      <c r="M85" s="46">
        <f t="shared" si="15"/>
        <v>0.7115000000000009</v>
      </c>
      <c r="N85" s="45">
        <v>-10.2825</v>
      </c>
      <c r="O85" s="47">
        <v>0</v>
      </c>
      <c r="P85" s="47">
        <v>0</v>
      </c>
      <c r="Q85" s="48">
        <f t="shared" si="16"/>
        <v>0</v>
      </c>
      <c r="R85" s="49">
        <v>324</v>
      </c>
    </row>
    <row r="86" spans="2:18" ht="15.75">
      <c r="B86" s="40">
        <f t="shared" si="17"/>
        <v>6</v>
      </c>
      <c r="C86" s="41" t="s">
        <v>100</v>
      </c>
      <c r="D86" s="41" t="s">
        <v>36</v>
      </c>
      <c r="E86" s="42">
        <v>87.75</v>
      </c>
      <c r="F86" s="43">
        <v>10</v>
      </c>
      <c r="G86" s="44">
        <f t="shared" si="14"/>
        <v>8.775</v>
      </c>
      <c r="H86" s="45">
        <v>-123.6172</v>
      </c>
      <c r="I86" s="45">
        <v>274.2746</v>
      </c>
      <c r="J86" s="45">
        <v>134.4458</v>
      </c>
      <c r="K86" s="45">
        <v>45.5989</v>
      </c>
      <c r="L86" s="45">
        <v>-179.8597</v>
      </c>
      <c r="M86" s="46">
        <f t="shared" si="15"/>
        <v>0.6722000000000037</v>
      </c>
      <c r="N86" s="45">
        <v>-180.5319</v>
      </c>
      <c r="O86" s="47">
        <v>0</v>
      </c>
      <c r="P86" s="47">
        <v>0</v>
      </c>
      <c r="Q86" s="48">
        <f t="shared" si="16"/>
        <v>0</v>
      </c>
      <c r="R86" s="49">
        <v>2676</v>
      </c>
    </row>
    <row r="87" spans="2:18" ht="15.75">
      <c r="B87" s="40">
        <f t="shared" si="17"/>
        <v>7</v>
      </c>
      <c r="C87" s="41" t="s">
        <v>101</v>
      </c>
      <c r="D87" s="41" t="s">
        <v>36</v>
      </c>
      <c r="E87" s="42">
        <v>175</v>
      </c>
      <c r="F87" s="43">
        <v>10</v>
      </c>
      <c r="G87" s="44">
        <f t="shared" si="14"/>
        <v>17.5</v>
      </c>
      <c r="H87" s="45">
        <v>-466.5438</v>
      </c>
      <c r="I87" s="45">
        <v>497.9408</v>
      </c>
      <c r="J87" s="45">
        <v>48.2405</v>
      </c>
      <c r="K87" s="45">
        <v>29.589</v>
      </c>
      <c r="L87" s="45">
        <v>-37.361</v>
      </c>
      <c r="M87" s="46">
        <f t="shared" si="15"/>
        <v>17.979600000000005</v>
      </c>
      <c r="N87" s="45">
        <v>-55.3406</v>
      </c>
      <c r="O87" s="47">
        <v>0</v>
      </c>
      <c r="P87" s="47">
        <v>0</v>
      </c>
      <c r="Q87" s="48">
        <f t="shared" si="16"/>
        <v>0</v>
      </c>
      <c r="R87" s="49">
        <v>919</v>
      </c>
    </row>
    <row r="88" spans="2:18" ht="15.75">
      <c r="B88" s="40">
        <f t="shared" si="17"/>
        <v>8</v>
      </c>
      <c r="C88" s="41" t="s">
        <v>102</v>
      </c>
      <c r="D88" s="41" t="s">
        <v>36</v>
      </c>
      <c r="E88" s="42">
        <v>694.785</v>
      </c>
      <c r="F88" s="43">
        <v>10</v>
      </c>
      <c r="G88" s="44">
        <f t="shared" si="14"/>
        <v>69.4785</v>
      </c>
      <c r="H88" s="45">
        <v>2603.8683</v>
      </c>
      <c r="I88" s="45">
        <v>27814.9802</v>
      </c>
      <c r="J88" s="45">
        <v>3450.2669</v>
      </c>
      <c r="K88" s="45">
        <v>2133.3488</v>
      </c>
      <c r="L88" s="45">
        <v>351.6095</v>
      </c>
      <c r="M88" s="46">
        <f t="shared" si="15"/>
        <v>85</v>
      </c>
      <c r="N88" s="45">
        <v>266.6095</v>
      </c>
      <c r="O88" s="47">
        <v>15</v>
      </c>
      <c r="P88" s="47">
        <v>15</v>
      </c>
      <c r="Q88" s="48">
        <f t="shared" si="16"/>
        <v>30</v>
      </c>
      <c r="R88" s="49">
        <v>1894</v>
      </c>
    </row>
    <row r="89" spans="2:18" ht="15.75">
      <c r="B89" s="40">
        <f t="shared" si="17"/>
        <v>9</v>
      </c>
      <c r="C89" s="41" t="s">
        <v>103</v>
      </c>
      <c r="D89" s="41" t="s">
        <v>36</v>
      </c>
      <c r="E89" s="42">
        <v>193.698</v>
      </c>
      <c r="F89" s="43">
        <v>10</v>
      </c>
      <c r="G89" s="44">
        <f t="shared" si="14"/>
        <v>19.3698</v>
      </c>
      <c r="H89" s="45">
        <v>258.3508</v>
      </c>
      <c r="I89" s="45">
        <v>563.8808</v>
      </c>
      <c r="J89" s="45">
        <v>50.6205</v>
      </c>
      <c r="K89" s="45">
        <v>9.5911</v>
      </c>
      <c r="L89" s="45">
        <v>12.1637</v>
      </c>
      <c r="M89" s="46">
        <f t="shared" si="15"/>
        <v>1.315100000000001</v>
      </c>
      <c r="N89" s="45">
        <v>10.8486</v>
      </c>
      <c r="O89" s="47">
        <v>0</v>
      </c>
      <c r="P89" s="47">
        <v>0</v>
      </c>
      <c r="Q89" s="48">
        <f t="shared" si="16"/>
        <v>0</v>
      </c>
      <c r="R89" s="49">
        <v>88</v>
      </c>
    </row>
    <row r="90" spans="2:18" ht="15.75">
      <c r="B90" s="40">
        <f t="shared" si="17"/>
        <v>10</v>
      </c>
      <c r="C90" s="41" t="s">
        <v>104</v>
      </c>
      <c r="D90" s="41" t="s">
        <v>36</v>
      </c>
      <c r="E90" s="42"/>
      <c r="F90" s="43">
        <v>10</v>
      </c>
      <c r="G90" s="44">
        <f t="shared" si="14"/>
        <v>0</v>
      </c>
      <c r="H90" s="45"/>
      <c r="I90" s="45"/>
      <c r="J90" s="45"/>
      <c r="K90" s="45"/>
      <c r="L90" s="45"/>
      <c r="M90" s="46">
        <f t="shared" si="15"/>
        <v>0</v>
      </c>
      <c r="N90" s="45"/>
      <c r="O90" s="47"/>
      <c r="P90" s="47"/>
      <c r="Q90" s="48">
        <f t="shared" si="16"/>
        <v>0</v>
      </c>
      <c r="R90" s="49"/>
    </row>
    <row r="91" spans="2:18" ht="15.75">
      <c r="B91" s="40">
        <f t="shared" si="17"/>
        <v>11</v>
      </c>
      <c r="C91" s="41" t="s">
        <v>105</v>
      </c>
      <c r="D91" s="41" t="s">
        <v>36</v>
      </c>
      <c r="E91" s="42">
        <v>451.605</v>
      </c>
      <c r="F91" s="43">
        <v>10</v>
      </c>
      <c r="G91" s="44">
        <f t="shared" si="14"/>
        <v>45.1605</v>
      </c>
      <c r="H91" s="45">
        <v>547.3355</v>
      </c>
      <c r="I91" s="45">
        <v>7435.3865</v>
      </c>
      <c r="J91" s="45">
        <v>871.3013</v>
      </c>
      <c r="K91" s="45">
        <v>575.9937</v>
      </c>
      <c r="L91" s="45">
        <v>90.8654</v>
      </c>
      <c r="M91" s="46">
        <f t="shared" si="15"/>
        <v>17.39999999999999</v>
      </c>
      <c r="N91" s="45">
        <v>73.4654</v>
      </c>
      <c r="O91" s="47">
        <v>0</v>
      </c>
      <c r="P91" s="47">
        <v>0</v>
      </c>
      <c r="Q91" s="48">
        <f t="shared" si="16"/>
        <v>0</v>
      </c>
      <c r="R91" s="49">
        <v>1713</v>
      </c>
    </row>
    <row r="92" spans="2:18" ht="15.75">
      <c r="B92" s="40">
        <f t="shared" si="17"/>
        <v>12</v>
      </c>
      <c r="C92" s="41" t="s">
        <v>106</v>
      </c>
      <c r="D92" s="41" t="s">
        <v>36</v>
      </c>
      <c r="E92" s="42">
        <v>363</v>
      </c>
      <c r="F92" s="43">
        <v>10</v>
      </c>
      <c r="G92" s="44">
        <f t="shared" si="14"/>
        <v>36.3</v>
      </c>
      <c r="H92" s="45">
        <v>592.3694</v>
      </c>
      <c r="I92" s="45">
        <v>5577.2737</v>
      </c>
      <c r="J92" s="45">
        <v>556.6154</v>
      </c>
      <c r="K92" s="45">
        <v>423.2215</v>
      </c>
      <c r="L92" s="45">
        <v>-10.039</v>
      </c>
      <c r="M92" s="46">
        <f t="shared" si="15"/>
        <v>-221.849</v>
      </c>
      <c r="N92" s="45">
        <v>211.81</v>
      </c>
      <c r="O92" s="47">
        <v>0</v>
      </c>
      <c r="P92" s="47">
        <v>0</v>
      </c>
      <c r="Q92" s="48">
        <f t="shared" si="16"/>
        <v>0</v>
      </c>
      <c r="R92" s="49">
        <v>328</v>
      </c>
    </row>
    <row r="93" spans="2:18" ht="15.75">
      <c r="B93" s="57">
        <f t="shared" si="17"/>
        <v>13</v>
      </c>
      <c r="C93" s="50" t="s">
        <v>107</v>
      </c>
      <c r="D93" s="50" t="s">
        <v>36</v>
      </c>
      <c r="E93" s="51">
        <v>300</v>
      </c>
      <c r="F93" s="52">
        <v>10</v>
      </c>
      <c r="G93" s="53">
        <f t="shared" si="14"/>
        <v>30</v>
      </c>
      <c r="H93" s="54">
        <v>331.9933</v>
      </c>
      <c r="I93" s="54">
        <v>1370.1403</v>
      </c>
      <c r="J93" s="54">
        <v>156.7584</v>
      </c>
      <c r="K93" s="54">
        <v>73.2905</v>
      </c>
      <c r="L93" s="54">
        <v>58.147</v>
      </c>
      <c r="M93" s="58">
        <f t="shared" si="15"/>
        <v>3.567999999999998</v>
      </c>
      <c r="N93" s="54">
        <v>54.579</v>
      </c>
      <c r="O93" s="55">
        <v>11</v>
      </c>
      <c r="P93" s="55">
        <v>0</v>
      </c>
      <c r="Q93" s="59">
        <f t="shared" si="16"/>
        <v>11</v>
      </c>
      <c r="R93" s="60">
        <v>26</v>
      </c>
    </row>
    <row r="94" spans="2:18" ht="15.75">
      <c r="B94" s="40">
        <f t="shared" si="17"/>
        <v>14</v>
      </c>
      <c r="C94" s="41" t="s">
        <v>108</v>
      </c>
      <c r="D94" s="41" t="s">
        <v>36</v>
      </c>
      <c r="E94" s="42">
        <v>391.342</v>
      </c>
      <c r="F94" s="43">
        <v>10</v>
      </c>
      <c r="G94" s="44">
        <f t="shared" si="14"/>
        <v>39.1342</v>
      </c>
      <c r="H94" s="45">
        <v>208.2445</v>
      </c>
      <c r="I94" s="45">
        <v>1751.9606</v>
      </c>
      <c r="J94" s="45">
        <v>181.5051</v>
      </c>
      <c r="K94" s="45">
        <v>137.59</v>
      </c>
      <c r="L94" s="45">
        <v>-56.7377</v>
      </c>
      <c r="M94" s="46">
        <f t="shared" si="15"/>
        <v>6.524000000000001</v>
      </c>
      <c r="N94" s="45">
        <v>-63.2617</v>
      </c>
      <c r="O94" s="47">
        <v>0</v>
      </c>
      <c r="P94" s="47">
        <v>0</v>
      </c>
      <c r="Q94" s="48">
        <f t="shared" si="16"/>
        <v>0</v>
      </c>
      <c r="R94" s="49">
        <v>3486</v>
      </c>
    </row>
    <row r="95" spans="2:18" ht="15.75">
      <c r="B95" s="61"/>
      <c r="C95" s="62"/>
      <c r="D95" s="62"/>
      <c r="E95" s="63"/>
      <c r="F95" s="64"/>
      <c r="G95" s="65"/>
      <c r="H95" s="66"/>
      <c r="I95" s="66"/>
      <c r="J95" s="66"/>
      <c r="K95" s="66"/>
      <c r="L95" s="66"/>
      <c r="M95" s="67"/>
      <c r="N95" s="66"/>
      <c r="O95" s="68"/>
      <c r="P95" s="68"/>
      <c r="Q95" s="69"/>
      <c r="R95" s="70"/>
    </row>
    <row r="96" spans="2:18" ht="18.75">
      <c r="B96" s="61"/>
      <c r="C96" s="71" t="s">
        <v>58</v>
      </c>
      <c r="D96" s="62"/>
      <c r="E96" s="63"/>
      <c r="F96" s="64"/>
      <c r="G96" s="65"/>
      <c r="H96" s="66"/>
      <c r="I96" s="66"/>
      <c r="J96" s="66"/>
      <c r="K96" s="66"/>
      <c r="L96" s="66"/>
      <c r="M96" s="67"/>
      <c r="N96" s="66"/>
      <c r="O96" s="68"/>
      <c r="P96" s="68"/>
      <c r="Q96" s="69"/>
      <c r="R96" s="70"/>
    </row>
    <row r="97" spans="2:18" ht="15.75">
      <c r="B97" s="40">
        <f>+B94+1</f>
        <v>15</v>
      </c>
      <c r="C97" s="41" t="s">
        <v>109</v>
      </c>
      <c r="D97" s="41" t="s">
        <v>36</v>
      </c>
      <c r="E97" s="42"/>
      <c r="F97" s="43">
        <v>10</v>
      </c>
      <c r="G97" s="44">
        <f>+E97/F97</f>
        <v>0</v>
      </c>
      <c r="H97" s="45"/>
      <c r="I97" s="45"/>
      <c r="J97" s="45"/>
      <c r="K97" s="45"/>
      <c r="L97" s="45"/>
      <c r="M97" s="46">
        <f>+L97-N97</f>
        <v>0</v>
      </c>
      <c r="N97" s="45"/>
      <c r="O97" s="47"/>
      <c r="P97" s="47"/>
      <c r="Q97" s="48">
        <f>SUM(O97:P97)</f>
        <v>0</v>
      </c>
      <c r="R97" s="49"/>
    </row>
    <row r="98" spans="2:18" ht="15.75">
      <c r="B98" s="40">
        <f>+B97+1</f>
        <v>16</v>
      </c>
      <c r="C98" s="41" t="s">
        <v>110</v>
      </c>
      <c r="D98" s="41" t="s">
        <v>36</v>
      </c>
      <c r="E98" s="42"/>
      <c r="F98" s="43">
        <v>10</v>
      </c>
      <c r="G98" s="44">
        <f>+E98/F98</f>
        <v>0</v>
      </c>
      <c r="H98" s="45"/>
      <c r="I98" s="45"/>
      <c r="J98" s="45"/>
      <c r="K98" s="45"/>
      <c r="L98" s="45"/>
      <c r="M98" s="46">
        <f>+L98-N98</f>
        <v>0</v>
      </c>
      <c r="N98" s="45"/>
      <c r="O98" s="47"/>
      <c r="P98" s="47"/>
      <c r="Q98" s="48">
        <f>SUM(O98:P98)</f>
        <v>0</v>
      </c>
      <c r="R98" s="49"/>
    </row>
    <row r="99" spans="2:18" ht="15.75">
      <c r="B99" s="40">
        <f>+B98+1</f>
        <v>17</v>
      </c>
      <c r="C99" s="41" t="s">
        <v>111</v>
      </c>
      <c r="D99" s="41" t="s">
        <v>36</v>
      </c>
      <c r="E99" s="42">
        <v>54</v>
      </c>
      <c r="F99" s="43">
        <v>10</v>
      </c>
      <c r="G99" s="44">
        <f>+E99/F99</f>
        <v>5.4</v>
      </c>
      <c r="H99" s="45">
        <v>82.9751</v>
      </c>
      <c r="I99" s="45">
        <v>133.7184</v>
      </c>
      <c r="J99" s="45">
        <v>9.0608</v>
      </c>
      <c r="K99" s="45">
        <v>0.046</v>
      </c>
      <c r="L99" s="45">
        <v>0.6256</v>
      </c>
      <c r="M99" s="46">
        <f>+L99-N99</f>
        <v>0.15260000000000007</v>
      </c>
      <c r="N99" s="45">
        <v>0.473</v>
      </c>
      <c r="O99" s="47">
        <v>0</v>
      </c>
      <c r="P99" s="47">
        <v>0</v>
      </c>
      <c r="Q99" s="48">
        <f>SUM(O99:P99)</f>
        <v>0</v>
      </c>
      <c r="R99" s="49">
        <v>1331</v>
      </c>
    </row>
    <row r="100" spans="2:18" ht="15.75">
      <c r="B100" s="40">
        <f>+B99+1</f>
        <v>18</v>
      </c>
      <c r="C100" s="41" t="s">
        <v>112</v>
      </c>
      <c r="D100" s="41" t="s">
        <v>36</v>
      </c>
      <c r="E100" s="42">
        <v>95.368</v>
      </c>
      <c r="F100" s="43">
        <v>10</v>
      </c>
      <c r="G100" s="44">
        <f>+E100/F100</f>
        <v>9.5368</v>
      </c>
      <c r="H100" s="45">
        <v>-73.303</v>
      </c>
      <c r="I100" s="45">
        <v>19.1439</v>
      </c>
      <c r="J100" s="45">
        <v>-15.1288</v>
      </c>
      <c r="K100" s="45">
        <v>0</v>
      </c>
      <c r="L100" s="45">
        <v>-33.859</v>
      </c>
      <c r="M100" s="46">
        <f>+L100-N100</f>
        <v>-0.011000000000002785</v>
      </c>
      <c r="N100" s="45">
        <v>-33.848</v>
      </c>
      <c r="O100" s="47">
        <v>0</v>
      </c>
      <c r="P100" s="47">
        <v>0</v>
      </c>
      <c r="Q100" s="48">
        <f>SUM(O100:P100)</f>
        <v>0</v>
      </c>
      <c r="R100" s="49">
        <v>891</v>
      </c>
    </row>
    <row r="101" spans="2:18" ht="15.75">
      <c r="B101" s="57"/>
      <c r="C101" s="50"/>
      <c r="D101" s="50"/>
      <c r="E101" s="51"/>
      <c r="F101" s="52"/>
      <c r="G101" s="44"/>
      <c r="H101" s="45"/>
      <c r="I101" s="45"/>
      <c r="J101" s="45"/>
      <c r="K101" s="45"/>
      <c r="L101" s="45"/>
      <c r="M101" s="46"/>
      <c r="N101" s="45"/>
      <c r="O101" s="47"/>
      <c r="P101" s="47"/>
      <c r="Q101" s="48"/>
      <c r="R101" s="49"/>
    </row>
    <row r="102" spans="2:18" s="112" customFormat="1" ht="15.75">
      <c r="B102" s="104">
        <f>COUNT(B81:B101)</f>
        <v>18</v>
      </c>
      <c r="C102" s="105"/>
      <c r="D102" s="105"/>
      <c r="E102" s="105">
        <f>SUBTOTAL(9,E81:E101)</f>
        <v>4139.978</v>
      </c>
      <c r="F102" s="41"/>
      <c r="G102" s="107">
        <f aca="true" t="shared" si="18" ref="G102:N102">SUBTOTAL(9,G81:G101)</f>
        <v>413.9978</v>
      </c>
      <c r="H102" s="105">
        <f t="shared" si="18"/>
        <v>6248.298100000001</v>
      </c>
      <c r="I102" s="105">
        <f t="shared" si="18"/>
        <v>62724.9784</v>
      </c>
      <c r="J102" s="105">
        <f t="shared" si="18"/>
        <v>7261.3322</v>
      </c>
      <c r="K102" s="105">
        <f t="shared" si="18"/>
        <v>4472.3145</v>
      </c>
      <c r="L102" s="105">
        <f t="shared" si="18"/>
        <v>404.4242000000001</v>
      </c>
      <c r="M102" s="107">
        <f t="shared" si="18"/>
        <v>-97.90439999999998</v>
      </c>
      <c r="N102" s="105">
        <f t="shared" si="18"/>
        <v>502.32859999999977</v>
      </c>
      <c r="O102" s="114"/>
      <c r="P102" s="114"/>
      <c r="Q102" s="110"/>
      <c r="R102" s="111">
        <f>SUBTOTAL(9,R81:R101)</f>
        <v>17128</v>
      </c>
    </row>
    <row r="103" spans="2:18" ht="15.75">
      <c r="B103" s="82"/>
      <c r="C103" s="83"/>
      <c r="D103" s="83"/>
      <c r="E103" s="84"/>
      <c r="F103" s="85"/>
      <c r="G103" s="86"/>
      <c r="H103" s="93"/>
      <c r="I103" s="93"/>
      <c r="J103" s="94"/>
      <c r="K103" s="93"/>
      <c r="L103" s="94"/>
      <c r="M103" s="98"/>
      <c r="N103" s="94"/>
      <c r="O103" s="96"/>
      <c r="P103" s="96"/>
      <c r="Q103" s="97"/>
      <c r="R103" s="99"/>
    </row>
    <row r="104" spans="2:18" ht="18">
      <c r="B104" s="82"/>
      <c r="C104" s="113" t="s">
        <v>113</v>
      </c>
      <c r="D104" s="92"/>
      <c r="E104" s="84"/>
      <c r="F104" s="85"/>
      <c r="G104" s="86"/>
      <c r="H104" s="93"/>
      <c r="I104" s="93"/>
      <c r="J104" s="94"/>
      <c r="K104" s="93"/>
      <c r="L104" s="94"/>
      <c r="M104" s="98"/>
      <c r="N104" s="94"/>
      <c r="O104" s="96"/>
      <c r="P104" s="96"/>
      <c r="Q104" s="97"/>
      <c r="R104" s="99"/>
    </row>
    <row r="105" spans="2:18" ht="15.75">
      <c r="B105" s="82"/>
      <c r="C105" s="83"/>
      <c r="D105" s="83"/>
      <c r="E105" s="84"/>
      <c r="F105" s="85"/>
      <c r="G105" s="86"/>
      <c r="H105" s="93"/>
      <c r="I105" s="93"/>
      <c r="J105" s="94"/>
      <c r="K105" s="93"/>
      <c r="L105" s="94"/>
      <c r="M105" s="98"/>
      <c r="N105" s="94"/>
      <c r="O105" s="96"/>
      <c r="P105" s="96"/>
      <c r="Q105" s="97"/>
      <c r="R105" s="99"/>
    </row>
    <row r="106" spans="2:18" ht="15.75">
      <c r="B106" s="104">
        <v>1</v>
      </c>
      <c r="C106" s="41" t="s">
        <v>114</v>
      </c>
      <c r="D106" s="41" t="s">
        <v>36</v>
      </c>
      <c r="E106" s="42">
        <v>50</v>
      </c>
      <c r="F106" s="43">
        <v>10</v>
      </c>
      <c r="G106" s="44">
        <f aca="true" t="shared" si="19" ref="G106:G132">+E106/F106</f>
        <v>5</v>
      </c>
      <c r="H106" s="45">
        <v>25.0544</v>
      </c>
      <c r="I106" s="45">
        <v>217.4056</v>
      </c>
      <c r="J106" s="45">
        <v>30.7062</v>
      </c>
      <c r="K106" s="45">
        <v>0</v>
      </c>
      <c r="L106" s="45">
        <v>18.4725</v>
      </c>
      <c r="M106" s="46">
        <f aca="true" t="shared" si="20" ref="M106:M132">+L106-N106</f>
        <v>0.6529999999999987</v>
      </c>
      <c r="N106" s="45">
        <v>17.8195</v>
      </c>
      <c r="O106" s="47">
        <v>0</v>
      </c>
      <c r="P106" s="47">
        <v>0</v>
      </c>
      <c r="Q106" s="48">
        <f aca="true" t="shared" si="21" ref="Q106:Q132">SUM(O106:P106)</f>
        <v>0</v>
      </c>
      <c r="R106" s="49">
        <v>250</v>
      </c>
    </row>
    <row r="107" spans="2:18" ht="15.75">
      <c r="B107" s="104">
        <f aca="true" t="shared" si="22" ref="B107:B132">+B106+1</f>
        <v>2</v>
      </c>
      <c r="C107" s="41" t="s">
        <v>115</v>
      </c>
      <c r="D107" s="41" t="s">
        <v>36</v>
      </c>
      <c r="E107" s="42">
        <v>300</v>
      </c>
      <c r="F107" s="43">
        <v>10</v>
      </c>
      <c r="G107" s="44">
        <f t="shared" si="19"/>
        <v>30</v>
      </c>
      <c r="H107" s="45">
        <v>233.6552</v>
      </c>
      <c r="I107" s="45">
        <v>446.7108</v>
      </c>
      <c r="J107" s="45">
        <v>4.5422</v>
      </c>
      <c r="K107" s="45">
        <v>27.9518</v>
      </c>
      <c r="L107" s="45">
        <v>-25.5666</v>
      </c>
      <c r="M107" s="46">
        <f t="shared" si="20"/>
        <v>0</v>
      </c>
      <c r="N107" s="45">
        <v>-25.5666</v>
      </c>
      <c r="O107" s="47">
        <v>0</v>
      </c>
      <c r="P107" s="47">
        <v>0</v>
      </c>
      <c r="Q107" s="48">
        <f t="shared" si="21"/>
        <v>0</v>
      </c>
      <c r="R107" s="49">
        <v>1116</v>
      </c>
    </row>
    <row r="108" spans="2:18" ht="15.75">
      <c r="B108" s="104">
        <f t="shared" si="22"/>
        <v>3</v>
      </c>
      <c r="C108" s="41" t="s">
        <v>116</v>
      </c>
      <c r="D108" s="41" t="s">
        <v>36</v>
      </c>
      <c r="E108" s="42">
        <v>300</v>
      </c>
      <c r="F108" s="43">
        <v>10</v>
      </c>
      <c r="G108" s="44">
        <f t="shared" si="19"/>
        <v>30</v>
      </c>
      <c r="H108" s="45">
        <v>708.5772</v>
      </c>
      <c r="I108" s="45">
        <v>1046.1954</v>
      </c>
      <c r="J108" s="45">
        <v>687.0586</v>
      </c>
      <c r="K108" s="45">
        <v>16.1748</v>
      </c>
      <c r="L108" s="45">
        <v>287.3989</v>
      </c>
      <c r="M108" s="46">
        <f t="shared" si="20"/>
        <v>38.35620000000003</v>
      </c>
      <c r="N108" s="45">
        <v>249.0427</v>
      </c>
      <c r="O108" s="47">
        <v>25</v>
      </c>
      <c r="P108" s="47">
        <v>0</v>
      </c>
      <c r="Q108" s="48">
        <f t="shared" si="21"/>
        <v>25</v>
      </c>
      <c r="R108" s="49">
        <v>11</v>
      </c>
    </row>
    <row r="109" spans="2:18" ht="15.75">
      <c r="B109" s="104">
        <f t="shared" si="22"/>
        <v>4</v>
      </c>
      <c r="C109" s="41" t="s">
        <v>117</v>
      </c>
      <c r="D109" s="41" t="s">
        <v>36</v>
      </c>
      <c r="E109" s="42">
        <v>240</v>
      </c>
      <c r="F109" s="43">
        <v>10</v>
      </c>
      <c r="G109" s="44">
        <f t="shared" si="19"/>
        <v>24</v>
      </c>
      <c r="H109" s="45">
        <v>1053.901</v>
      </c>
      <c r="I109" s="45">
        <v>1620.9164</v>
      </c>
      <c r="J109" s="45">
        <v>795.0575</v>
      </c>
      <c r="K109" s="45">
        <v>136.5938</v>
      </c>
      <c r="L109" s="45">
        <v>503.1658</v>
      </c>
      <c r="M109" s="46">
        <f t="shared" si="20"/>
        <v>46.724199999999996</v>
      </c>
      <c r="N109" s="45">
        <v>456.4416</v>
      </c>
      <c r="O109" s="47">
        <v>25</v>
      </c>
      <c r="P109" s="47">
        <v>25</v>
      </c>
      <c r="Q109" s="48">
        <f t="shared" si="21"/>
        <v>50</v>
      </c>
      <c r="R109" s="49">
        <v>3317</v>
      </c>
    </row>
    <row r="110" spans="2:18" ht="15.75">
      <c r="B110" s="104">
        <f t="shared" si="22"/>
        <v>5</v>
      </c>
      <c r="C110" s="41" t="s">
        <v>118</v>
      </c>
      <c r="D110" s="41" t="s">
        <v>36</v>
      </c>
      <c r="E110" s="42">
        <v>3000</v>
      </c>
      <c r="F110" s="43">
        <v>10</v>
      </c>
      <c r="G110" s="44">
        <f t="shared" si="19"/>
        <v>300</v>
      </c>
      <c r="H110" s="45">
        <v>24296.1115</v>
      </c>
      <c r="I110" s="45">
        <v>28811.5334</v>
      </c>
      <c r="J110" s="45">
        <v>10005.2936</v>
      </c>
      <c r="K110" s="45">
        <v>71.412</v>
      </c>
      <c r="L110" s="45">
        <v>9840.5757</v>
      </c>
      <c r="M110" s="46">
        <f t="shared" si="20"/>
        <v>1543.4048000000003</v>
      </c>
      <c r="N110" s="45">
        <v>8297.1709</v>
      </c>
      <c r="O110" s="47">
        <v>15</v>
      </c>
      <c r="P110" s="47">
        <v>25</v>
      </c>
      <c r="Q110" s="48">
        <f t="shared" si="21"/>
        <v>40</v>
      </c>
      <c r="R110" s="49">
        <v>6718</v>
      </c>
    </row>
    <row r="111" spans="2:18" ht="15.75">
      <c r="B111" s="104">
        <f t="shared" si="22"/>
        <v>6</v>
      </c>
      <c r="C111" s="41" t="s">
        <v>119</v>
      </c>
      <c r="D111" s="41" t="s">
        <v>36</v>
      </c>
      <c r="E111" s="42">
        <v>136.125</v>
      </c>
      <c r="F111" s="43">
        <v>10</v>
      </c>
      <c r="G111" s="44">
        <f t="shared" si="19"/>
        <v>13.6125</v>
      </c>
      <c r="H111" s="45">
        <v>392.6925</v>
      </c>
      <c r="I111" s="45">
        <v>512.9039</v>
      </c>
      <c r="J111" s="45">
        <v>90.0216</v>
      </c>
      <c r="K111" s="45">
        <v>13.6693</v>
      </c>
      <c r="L111" s="45">
        <v>23.855</v>
      </c>
      <c r="M111" s="46">
        <f t="shared" si="20"/>
        <v>3.526</v>
      </c>
      <c r="N111" s="45">
        <v>20.329</v>
      </c>
      <c r="O111" s="47">
        <v>0</v>
      </c>
      <c r="P111" s="47">
        <v>10</v>
      </c>
      <c r="Q111" s="48">
        <f t="shared" si="21"/>
        <v>10</v>
      </c>
      <c r="R111" s="49">
        <v>657</v>
      </c>
    </row>
    <row r="112" spans="2:18" ht="15.75">
      <c r="B112" s="104">
        <f t="shared" si="22"/>
        <v>7</v>
      </c>
      <c r="C112" s="41" t="s">
        <v>120</v>
      </c>
      <c r="D112" s="41" t="s">
        <v>36</v>
      </c>
      <c r="E112" s="42">
        <v>250</v>
      </c>
      <c r="F112" s="43">
        <v>10</v>
      </c>
      <c r="G112" s="44">
        <f t="shared" si="19"/>
        <v>25</v>
      </c>
      <c r="H112" s="45">
        <v>396.991</v>
      </c>
      <c r="I112" s="45">
        <v>850.2823</v>
      </c>
      <c r="J112" s="45">
        <v>147.6331</v>
      </c>
      <c r="K112" s="45">
        <v>35.9686</v>
      </c>
      <c r="L112" s="45">
        <v>62.927</v>
      </c>
      <c r="M112" s="46">
        <f t="shared" si="20"/>
        <v>5.479999999999997</v>
      </c>
      <c r="N112" s="45">
        <v>57.447</v>
      </c>
      <c r="O112" s="47">
        <v>0</v>
      </c>
      <c r="P112" s="47">
        <v>0</v>
      </c>
      <c r="Q112" s="48">
        <f t="shared" si="21"/>
        <v>0</v>
      </c>
      <c r="R112" s="49">
        <v>6342</v>
      </c>
    </row>
    <row r="113" spans="2:18" ht="15.75">
      <c r="B113" s="104">
        <f t="shared" si="22"/>
        <v>8</v>
      </c>
      <c r="C113" s="41" t="s">
        <v>121</v>
      </c>
      <c r="D113" s="41" t="s">
        <v>36</v>
      </c>
      <c r="E113" s="42">
        <v>441</v>
      </c>
      <c r="F113" s="43">
        <v>10</v>
      </c>
      <c r="G113" s="44">
        <f t="shared" si="19"/>
        <v>44.1</v>
      </c>
      <c r="H113" s="45">
        <v>848.3171</v>
      </c>
      <c r="I113" s="45">
        <v>6496.9096</v>
      </c>
      <c r="J113" s="45">
        <v>837.1637</v>
      </c>
      <c r="K113" s="45">
        <v>0.7348</v>
      </c>
      <c r="L113" s="45">
        <v>94.5119</v>
      </c>
      <c r="M113" s="46">
        <f t="shared" si="20"/>
        <v>-43.3057</v>
      </c>
      <c r="N113" s="45">
        <v>137.8176</v>
      </c>
      <c r="O113" s="47">
        <v>20</v>
      </c>
      <c r="P113" s="47">
        <v>0</v>
      </c>
      <c r="Q113" s="48">
        <f t="shared" si="21"/>
        <v>20</v>
      </c>
      <c r="R113" s="49">
        <v>464</v>
      </c>
    </row>
    <row r="114" spans="2:18" ht="15.75">
      <c r="B114" s="104">
        <f t="shared" si="22"/>
        <v>9</v>
      </c>
      <c r="C114" s="41" t="s">
        <v>122</v>
      </c>
      <c r="D114" s="41" t="s">
        <v>36</v>
      </c>
      <c r="E114" s="42">
        <v>1625.225</v>
      </c>
      <c r="F114" s="43">
        <v>10</v>
      </c>
      <c r="G114" s="44">
        <f t="shared" si="19"/>
        <v>162.52249999999998</v>
      </c>
      <c r="H114" s="45">
        <v>11718.5896</v>
      </c>
      <c r="I114" s="45">
        <v>12110.1653</v>
      </c>
      <c r="J114" s="45">
        <v>5666.5195</v>
      </c>
      <c r="K114" s="45">
        <v>43.1263</v>
      </c>
      <c r="L114" s="45">
        <v>5441.5635</v>
      </c>
      <c r="M114" s="46">
        <f t="shared" si="20"/>
        <v>0.11790000000019063</v>
      </c>
      <c r="N114" s="45">
        <v>5441.4456</v>
      </c>
      <c r="O114" s="47">
        <v>0</v>
      </c>
      <c r="P114" s="47">
        <v>40</v>
      </c>
      <c r="Q114" s="48">
        <f t="shared" si="21"/>
        <v>40</v>
      </c>
      <c r="R114" s="49">
        <v>3242</v>
      </c>
    </row>
    <row r="115" spans="2:18" ht="15.75">
      <c r="B115" s="104">
        <f t="shared" si="22"/>
        <v>10</v>
      </c>
      <c r="C115" s="41" t="s">
        <v>123</v>
      </c>
      <c r="D115" s="41" t="s">
        <v>36</v>
      </c>
      <c r="E115" s="42">
        <v>650</v>
      </c>
      <c r="F115" s="43">
        <v>10</v>
      </c>
      <c r="G115" s="44">
        <f t="shared" si="19"/>
        <v>65</v>
      </c>
      <c r="H115" s="45">
        <v>807.9813</v>
      </c>
      <c r="I115" s="45">
        <v>1729.2534</v>
      </c>
      <c r="J115" s="45">
        <v>178.3062</v>
      </c>
      <c r="K115" s="45">
        <v>102.461</v>
      </c>
      <c r="L115" s="45">
        <v>24.9229</v>
      </c>
      <c r="M115" s="46">
        <f t="shared" si="20"/>
        <v>8.8845</v>
      </c>
      <c r="N115" s="45">
        <v>16.0384</v>
      </c>
      <c r="O115" s="47">
        <v>0</v>
      </c>
      <c r="P115" s="47">
        <v>0</v>
      </c>
      <c r="Q115" s="48">
        <f t="shared" si="21"/>
        <v>0</v>
      </c>
      <c r="R115" s="49">
        <v>2</v>
      </c>
    </row>
    <row r="116" spans="2:18" ht="15.75">
      <c r="B116" s="104">
        <f t="shared" si="22"/>
        <v>11</v>
      </c>
      <c r="C116" s="41" t="s">
        <v>124</v>
      </c>
      <c r="D116" s="41" t="s">
        <v>36</v>
      </c>
      <c r="E116" s="42">
        <v>569.54</v>
      </c>
      <c r="F116" s="43">
        <v>10</v>
      </c>
      <c r="G116" s="44">
        <f t="shared" si="19"/>
        <v>56.95399999999999</v>
      </c>
      <c r="H116" s="45">
        <v>1778.9964</v>
      </c>
      <c r="I116" s="45">
        <v>11064.1952</v>
      </c>
      <c r="J116" s="45">
        <v>1468.8813</v>
      </c>
      <c r="K116" s="45">
        <v>980.0045</v>
      </c>
      <c r="L116" s="45">
        <v>36.1118</v>
      </c>
      <c r="M116" s="46">
        <f t="shared" si="20"/>
        <v>-77.5432</v>
      </c>
      <c r="N116" s="45">
        <v>113.655</v>
      </c>
      <c r="O116" s="47">
        <v>0</v>
      </c>
      <c r="P116" s="47">
        <v>10</v>
      </c>
      <c r="Q116" s="48">
        <f t="shared" si="21"/>
        <v>10</v>
      </c>
      <c r="R116" s="49">
        <v>2481</v>
      </c>
    </row>
    <row r="117" spans="2:18" ht="15.75">
      <c r="B117" s="104">
        <f t="shared" si="22"/>
        <v>12</v>
      </c>
      <c r="C117" s="41" t="s">
        <v>125</v>
      </c>
      <c r="D117" s="41" t="s">
        <v>36</v>
      </c>
      <c r="E117" s="42">
        <v>575</v>
      </c>
      <c r="F117" s="43">
        <v>10</v>
      </c>
      <c r="G117" s="44">
        <f t="shared" si="19"/>
        <v>57.5</v>
      </c>
      <c r="H117" s="45">
        <v>571.056</v>
      </c>
      <c r="I117" s="45">
        <v>2334.379</v>
      </c>
      <c r="J117" s="45">
        <v>408.629</v>
      </c>
      <c r="K117" s="45">
        <v>196.64</v>
      </c>
      <c r="L117" s="45">
        <v>18.842</v>
      </c>
      <c r="M117" s="46">
        <f t="shared" si="20"/>
        <v>13.340999999999998</v>
      </c>
      <c r="N117" s="45">
        <v>5.501</v>
      </c>
      <c r="O117" s="47">
        <v>0</v>
      </c>
      <c r="P117" s="47">
        <v>0</v>
      </c>
      <c r="Q117" s="48">
        <f t="shared" si="21"/>
        <v>0</v>
      </c>
      <c r="R117" s="49">
        <v>537</v>
      </c>
    </row>
    <row r="118" spans="2:18" ht="15.75">
      <c r="B118" s="104">
        <f t="shared" si="22"/>
        <v>13</v>
      </c>
      <c r="C118" s="41" t="s">
        <v>126</v>
      </c>
      <c r="D118" s="41" t="s">
        <v>36</v>
      </c>
      <c r="E118" s="42">
        <v>2121.026</v>
      </c>
      <c r="F118" s="43">
        <v>10</v>
      </c>
      <c r="G118" s="44">
        <f t="shared" si="19"/>
        <v>212.1026</v>
      </c>
      <c r="H118" s="45">
        <v>2179.476</v>
      </c>
      <c r="I118" s="45">
        <v>9831.396</v>
      </c>
      <c r="J118" s="45">
        <v>795.413</v>
      </c>
      <c r="K118" s="45">
        <v>571.086</v>
      </c>
      <c r="L118" s="45">
        <v>-45.637</v>
      </c>
      <c r="M118" s="46">
        <f t="shared" si="20"/>
        <v>-39.251</v>
      </c>
      <c r="N118" s="45">
        <v>-6.386</v>
      </c>
      <c r="O118" s="47">
        <v>0</v>
      </c>
      <c r="P118" s="47">
        <v>0</v>
      </c>
      <c r="Q118" s="48">
        <f t="shared" si="21"/>
        <v>0</v>
      </c>
      <c r="R118" s="49">
        <v>3708</v>
      </c>
    </row>
    <row r="119" spans="2:18" ht="15.75">
      <c r="B119" s="104">
        <f t="shared" si="22"/>
        <v>14</v>
      </c>
      <c r="C119" s="41" t="s">
        <v>127</v>
      </c>
      <c r="D119" s="41" t="s">
        <v>36</v>
      </c>
      <c r="E119" s="42">
        <v>600.496</v>
      </c>
      <c r="F119" s="43">
        <v>10</v>
      </c>
      <c r="G119" s="44">
        <f t="shared" si="19"/>
        <v>60.0496</v>
      </c>
      <c r="H119" s="45">
        <v>688.787</v>
      </c>
      <c r="I119" s="45">
        <v>2344.604</v>
      </c>
      <c r="J119" s="45">
        <v>191.3465</v>
      </c>
      <c r="K119" s="45">
        <v>69.3684</v>
      </c>
      <c r="L119" s="45">
        <v>32.856</v>
      </c>
      <c r="M119" s="46">
        <f t="shared" si="20"/>
        <v>12.644000000000002</v>
      </c>
      <c r="N119" s="45">
        <v>20.212</v>
      </c>
      <c r="O119" s="47">
        <v>0</v>
      </c>
      <c r="P119" s="47">
        <v>0</v>
      </c>
      <c r="Q119" s="48">
        <f t="shared" si="21"/>
        <v>0</v>
      </c>
      <c r="R119" s="49">
        <v>7070</v>
      </c>
    </row>
    <row r="120" spans="2:18" ht="15.75">
      <c r="B120" s="104">
        <f t="shared" si="22"/>
        <v>15</v>
      </c>
      <c r="C120" s="41" t="s">
        <v>128</v>
      </c>
      <c r="D120" s="41" t="s">
        <v>36</v>
      </c>
      <c r="E120" s="42">
        <v>163.333</v>
      </c>
      <c r="F120" s="43">
        <v>10</v>
      </c>
      <c r="G120" s="44">
        <f t="shared" si="19"/>
        <v>16.3333</v>
      </c>
      <c r="H120" s="45">
        <v>-362.6386</v>
      </c>
      <c r="I120" s="45">
        <v>99.7962</v>
      </c>
      <c r="J120" s="45">
        <v>1.817</v>
      </c>
      <c r="K120" s="45">
        <v>21.3326</v>
      </c>
      <c r="L120" s="45">
        <v>-52.6235</v>
      </c>
      <c r="M120" s="46">
        <f t="shared" si="20"/>
        <v>0</v>
      </c>
      <c r="N120" s="45">
        <v>-52.6235</v>
      </c>
      <c r="O120" s="47">
        <v>0</v>
      </c>
      <c r="P120" s="47">
        <v>0</v>
      </c>
      <c r="Q120" s="48">
        <f t="shared" si="21"/>
        <v>0</v>
      </c>
      <c r="R120" s="49">
        <v>1074</v>
      </c>
    </row>
    <row r="121" spans="2:18" ht="15.75">
      <c r="B121" s="104">
        <f t="shared" si="22"/>
        <v>16</v>
      </c>
      <c r="C121" s="41" t="s">
        <v>129</v>
      </c>
      <c r="D121" s="41" t="s">
        <v>130</v>
      </c>
      <c r="E121" s="42"/>
      <c r="F121" s="43">
        <v>10</v>
      </c>
      <c r="G121" s="44">
        <f t="shared" si="19"/>
        <v>0</v>
      </c>
      <c r="H121" s="45"/>
      <c r="I121" s="45"/>
      <c r="J121" s="45"/>
      <c r="K121" s="45"/>
      <c r="L121" s="45"/>
      <c r="M121" s="46">
        <f t="shared" si="20"/>
        <v>0</v>
      </c>
      <c r="N121" s="45"/>
      <c r="O121" s="47"/>
      <c r="P121" s="47"/>
      <c r="Q121" s="48">
        <f t="shared" si="21"/>
        <v>0</v>
      </c>
      <c r="R121" s="49"/>
    </row>
    <row r="122" spans="2:18" ht="15.75">
      <c r="B122" s="104">
        <f t="shared" si="22"/>
        <v>17</v>
      </c>
      <c r="C122" s="41" t="s">
        <v>131</v>
      </c>
      <c r="D122" s="41" t="s">
        <v>36</v>
      </c>
      <c r="E122" s="42">
        <v>2220.2</v>
      </c>
      <c r="F122" s="43">
        <v>10</v>
      </c>
      <c r="G122" s="44">
        <f t="shared" si="19"/>
        <v>222.01999999999998</v>
      </c>
      <c r="H122" s="45">
        <v>31027.893</v>
      </c>
      <c r="I122" s="45">
        <v>37494.423</v>
      </c>
      <c r="J122" s="45">
        <v>19086.013</v>
      </c>
      <c r="K122" s="45">
        <v>942.534</v>
      </c>
      <c r="L122" s="45">
        <v>17201.182</v>
      </c>
      <c r="M122" s="46">
        <f t="shared" si="20"/>
        <v>-0.5200000000004366</v>
      </c>
      <c r="N122" s="45">
        <v>17201.702</v>
      </c>
      <c r="O122" s="47">
        <v>0</v>
      </c>
      <c r="P122" s="47">
        <v>159.74026</v>
      </c>
      <c r="Q122" s="48">
        <f t="shared" si="21"/>
        <v>159.74026</v>
      </c>
      <c r="R122" s="49">
        <v>5198</v>
      </c>
    </row>
    <row r="123" spans="2:18" ht="15.75">
      <c r="B123" s="104">
        <f t="shared" si="22"/>
        <v>18</v>
      </c>
      <c r="C123" s="41" t="s">
        <v>132</v>
      </c>
      <c r="D123" s="41" t="s">
        <v>36</v>
      </c>
      <c r="E123" s="42">
        <v>462</v>
      </c>
      <c r="F123" s="43">
        <v>10</v>
      </c>
      <c r="G123" s="44">
        <f t="shared" si="19"/>
        <v>46.2</v>
      </c>
      <c r="H123" s="45">
        <v>1082.1261</v>
      </c>
      <c r="I123" s="45">
        <v>2277.0979</v>
      </c>
      <c r="J123" s="45">
        <v>-659.0551</v>
      </c>
      <c r="K123" s="45">
        <v>170.7828</v>
      </c>
      <c r="L123" s="45">
        <v>-859.474</v>
      </c>
      <c r="M123" s="46">
        <f t="shared" si="20"/>
        <v>8.514999999999986</v>
      </c>
      <c r="N123" s="45">
        <v>-867.989</v>
      </c>
      <c r="O123" s="47">
        <v>0</v>
      </c>
      <c r="P123" s="47">
        <v>10</v>
      </c>
      <c r="Q123" s="48">
        <f t="shared" si="21"/>
        <v>10</v>
      </c>
      <c r="R123" s="49">
        <v>10076</v>
      </c>
    </row>
    <row r="124" spans="2:18" ht="15.75">
      <c r="B124" s="104">
        <f t="shared" si="22"/>
        <v>19</v>
      </c>
      <c r="C124" s="41" t="s">
        <v>133</v>
      </c>
      <c r="D124" s="41" t="s">
        <v>36</v>
      </c>
      <c r="E124" s="42">
        <v>357.146</v>
      </c>
      <c r="F124" s="43">
        <v>10</v>
      </c>
      <c r="G124" s="44">
        <f t="shared" si="19"/>
        <v>35.714600000000004</v>
      </c>
      <c r="H124" s="45">
        <v>3282.2153</v>
      </c>
      <c r="I124" s="45">
        <v>5677.9742</v>
      </c>
      <c r="J124" s="45">
        <v>1258.5301</v>
      </c>
      <c r="K124" s="45">
        <v>59.8716</v>
      </c>
      <c r="L124" s="45">
        <v>740.1138</v>
      </c>
      <c r="M124" s="46">
        <f t="shared" si="20"/>
        <v>115.97979999999995</v>
      </c>
      <c r="N124" s="45">
        <v>624.134</v>
      </c>
      <c r="O124" s="47">
        <v>100</v>
      </c>
      <c r="P124" s="47">
        <v>39.998965</v>
      </c>
      <c r="Q124" s="48">
        <f t="shared" si="21"/>
        <v>139.998965</v>
      </c>
      <c r="R124" s="49">
        <v>955</v>
      </c>
    </row>
    <row r="125" spans="2:18" ht="15.75">
      <c r="B125" s="104">
        <f t="shared" si="22"/>
        <v>20</v>
      </c>
      <c r="C125" s="41" t="s">
        <v>134</v>
      </c>
      <c r="D125" s="41" t="s">
        <v>36</v>
      </c>
      <c r="E125" s="42">
        <v>1000</v>
      </c>
      <c r="F125" s="43">
        <v>10</v>
      </c>
      <c r="G125" s="44">
        <f t="shared" si="19"/>
        <v>100</v>
      </c>
      <c r="H125" s="45">
        <v>1923.7696</v>
      </c>
      <c r="I125" s="45">
        <v>4301.7812</v>
      </c>
      <c r="J125" s="45">
        <v>989.7735</v>
      </c>
      <c r="K125" s="45">
        <v>111.0579</v>
      </c>
      <c r="L125" s="45">
        <v>571.7433</v>
      </c>
      <c r="M125" s="46">
        <f t="shared" si="20"/>
        <v>22.375299999999925</v>
      </c>
      <c r="N125" s="45">
        <v>549.368</v>
      </c>
      <c r="O125" s="47">
        <v>25</v>
      </c>
      <c r="P125" s="47">
        <v>0</v>
      </c>
      <c r="Q125" s="48">
        <f t="shared" si="21"/>
        <v>25</v>
      </c>
      <c r="R125" s="49">
        <v>2710</v>
      </c>
    </row>
    <row r="126" spans="2:18" ht="15.75">
      <c r="B126" s="104">
        <f t="shared" si="22"/>
        <v>21</v>
      </c>
      <c r="C126" s="41" t="s">
        <v>135</v>
      </c>
      <c r="D126" s="41" t="s">
        <v>130</v>
      </c>
      <c r="E126" s="42">
        <v>1000</v>
      </c>
      <c r="F126" s="43">
        <v>10</v>
      </c>
      <c r="G126" s="44">
        <f t="shared" si="19"/>
        <v>100</v>
      </c>
      <c r="H126" s="45">
        <v>1198.356</v>
      </c>
      <c r="I126" s="45">
        <v>2255.343</v>
      </c>
      <c r="J126" s="45">
        <v>582.636</v>
      </c>
      <c r="K126" s="45">
        <v>106.575</v>
      </c>
      <c r="L126" s="45">
        <v>45.2</v>
      </c>
      <c r="M126" s="46">
        <f t="shared" si="20"/>
        <v>40.510000000000005</v>
      </c>
      <c r="N126" s="45">
        <v>4.69</v>
      </c>
      <c r="O126" s="47">
        <v>0</v>
      </c>
      <c r="P126" s="47">
        <v>0</v>
      </c>
      <c r="Q126" s="48">
        <f t="shared" si="21"/>
        <v>0</v>
      </c>
      <c r="R126" s="49">
        <v>6330</v>
      </c>
    </row>
    <row r="127" spans="2:18" ht="15.75">
      <c r="B127" s="104">
        <f t="shared" si="22"/>
        <v>22</v>
      </c>
      <c r="C127" s="41" t="s">
        <v>136</v>
      </c>
      <c r="D127" s="41" t="s">
        <v>130</v>
      </c>
      <c r="E127" s="42">
        <v>150</v>
      </c>
      <c r="F127" s="43">
        <v>10</v>
      </c>
      <c r="G127" s="44">
        <f t="shared" si="19"/>
        <v>15</v>
      </c>
      <c r="H127" s="45">
        <v>88.3497</v>
      </c>
      <c r="I127" s="45">
        <v>193.1183</v>
      </c>
      <c r="J127" s="45">
        <v>31.9649</v>
      </c>
      <c r="K127" s="45">
        <v>0</v>
      </c>
      <c r="L127" s="45">
        <v>-15.9706</v>
      </c>
      <c r="M127" s="46">
        <f t="shared" si="20"/>
        <v>-0.036599999999999966</v>
      </c>
      <c r="N127" s="45">
        <v>-15.934</v>
      </c>
      <c r="O127" s="47">
        <v>0</v>
      </c>
      <c r="P127" s="47">
        <v>0</v>
      </c>
      <c r="Q127" s="48">
        <f t="shared" si="21"/>
        <v>0</v>
      </c>
      <c r="R127" s="49">
        <v>378</v>
      </c>
    </row>
    <row r="128" spans="2:18" ht="15.75">
      <c r="B128" s="104">
        <f t="shared" si="22"/>
        <v>23</v>
      </c>
      <c r="C128" s="41" t="s">
        <v>137</v>
      </c>
      <c r="D128" s="41" t="s">
        <v>36</v>
      </c>
      <c r="E128" s="42">
        <v>1089</v>
      </c>
      <c r="F128" s="43">
        <v>10</v>
      </c>
      <c r="G128" s="44">
        <f t="shared" si="19"/>
        <v>108.9</v>
      </c>
      <c r="H128" s="45">
        <v>286.5637</v>
      </c>
      <c r="I128" s="45">
        <v>3267.5288</v>
      </c>
      <c r="J128" s="45">
        <v>482.08</v>
      </c>
      <c r="K128" s="45">
        <v>402.384</v>
      </c>
      <c r="L128" s="45">
        <v>-654.731</v>
      </c>
      <c r="M128" s="46">
        <f t="shared" si="20"/>
        <v>9.56000000000006</v>
      </c>
      <c r="N128" s="45">
        <v>-664.291</v>
      </c>
      <c r="O128" s="47">
        <v>0</v>
      </c>
      <c r="P128" s="47">
        <v>0</v>
      </c>
      <c r="Q128" s="48">
        <f t="shared" si="21"/>
        <v>0</v>
      </c>
      <c r="R128" s="49">
        <v>4193</v>
      </c>
    </row>
    <row r="129" spans="2:18" ht="15.75">
      <c r="B129" s="104">
        <f t="shared" si="22"/>
        <v>24</v>
      </c>
      <c r="C129" s="41" t="s">
        <v>138</v>
      </c>
      <c r="D129" s="41" t="s">
        <v>36</v>
      </c>
      <c r="E129" s="42">
        <v>774.3755</v>
      </c>
      <c r="F129" s="43">
        <v>10</v>
      </c>
      <c r="G129" s="44">
        <f t="shared" si="19"/>
        <v>77.43755</v>
      </c>
      <c r="H129" s="45">
        <v>522.7491</v>
      </c>
      <c r="I129" s="45">
        <v>2275.1516</v>
      </c>
      <c r="J129" s="45">
        <v>143.4668</v>
      </c>
      <c r="K129" s="45">
        <v>20.3179</v>
      </c>
      <c r="L129" s="45">
        <v>45.359</v>
      </c>
      <c r="M129" s="46">
        <f t="shared" si="20"/>
        <v>2.534400000000005</v>
      </c>
      <c r="N129" s="45">
        <v>42.8246</v>
      </c>
      <c r="O129" s="47">
        <v>20</v>
      </c>
      <c r="P129" s="47">
        <v>27.5</v>
      </c>
      <c r="Q129" s="48">
        <f t="shared" si="21"/>
        <v>47.5</v>
      </c>
      <c r="R129" s="49">
        <v>5524</v>
      </c>
    </row>
    <row r="130" spans="2:18" ht="15.75">
      <c r="B130" s="104">
        <f t="shared" si="22"/>
        <v>25</v>
      </c>
      <c r="C130" s="41" t="s">
        <v>139</v>
      </c>
      <c r="D130" s="41" t="s">
        <v>36</v>
      </c>
      <c r="E130" s="42">
        <v>100</v>
      </c>
      <c r="F130" s="43">
        <v>10</v>
      </c>
      <c r="G130" s="44">
        <f t="shared" si="19"/>
        <v>10</v>
      </c>
      <c r="H130" s="45">
        <v>110.0763</v>
      </c>
      <c r="I130" s="45">
        <v>118.4677</v>
      </c>
      <c r="J130" s="45">
        <v>4.7896</v>
      </c>
      <c r="K130" s="45">
        <v>0.0043</v>
      </c>
      <c r="L130" s="45">
        <v>-25.9648</v>
      </c>
      <c r="M130" s="46">
        <f t="shared" si="20"/>
        <v>0.09019999999999939</v>
      </c>
      <c r="N130" s="45">
        <v>-26.055</v>
      </c>
      <c r="O130" s="47">
        <v>0</v>
      </c>
      <c r="P130" s="47">
        <v>0</v>
      </c>
      <c r="Q130" s="48">
        <f t="shared" si="21"/>
        <v>0</v>
      </c>
      <c r="R130" s="49">
        <v>1801</v>
      </c>
    </row>
    <row r="131" spans="2:18" ht="15.75">
      <c r="B131" s="115">
        <f t="shared" si="22"/>
        <v>26</v>
      </c>
      <c r="C131" s="50" t="s">
        <v>140</v>
      </c>
      <c r="D131" s="50" t="s">
        <v>130</v>
      </c>
      <c r="E131" s="51">
        <v>514.336</v>
      </c>
      <c r="F131" s="52">
        <v>10</v>
      </c>
      <c r="G131" s="53">
        <f t="shared" si="19"/>
        <v>51.4336</v>
      </c>
      <c r="H131" s="54">
        <v>680.7056</v>
      </c>
      <c r="I131" s="54">
        <v>931.546</v>
      </c>
      <c r="J131" s="54">
        <v>192.0449</v>
      </c>
      <c r="K131" s="54">
        <v>0</v>
      </c>
      <c r="L131" s="54">
        <v>26.8279</v>
      </c>
      <c r="M131" s="58">
        <f t="shared" si="20"/>
        <v>0.20860000000000056</v>
      </c>
      <c r="N131" s="54">
        <v>26.6193</v>
      </c>
      <c r="O131" s="55">
        <v>0</v>
      </c>
      <c r="P131" s="55">
        <v>0</v>
      </c>
      <c r="Q131" s="59">
        <f t="shared" si="21"/>
        <v>0</v>
      </c>
      <c r="R131" s="60">
        <v>2523</v>
      </c>
    </row>
    <row r="132" spans="2:18" ht="15.75">
      <c r="B132" s="104">
        <f t="shared" si="22"/>
        <v>27</v>
      </c>
      <c r="C132" s="41" t="s">
        <v>141</v>
      </c>
      <c r="D132" s="41" t="s">
        <v>36</v>
      </c>
      <c r="E132" s="42">
        <v>585.53</v>
      </c>
      <c r="F132" s="43">
        <v>10</v>
      </c>
      <c r="G132" s="44">
        <f t="shared" si="19"/>
        <v>58.553</v>
      </c>
      <c r="H132" s="45">
        <v>975.3088</v>
      </c>
      <c r="I132" s="45">
        <v>8089.3653</v>
      </c>
      <c r="J132" s="45">
        <v>949.0506</v>
      </c>
      <c r="K132" s="45">
        <v>538.4729</v>
      </c>
      <c r="L132" s="45">
        <v>66.124</v>
      </c>
      <c r="M132" s="46">
        <f t="shared" si="20"/>
        <v>-83.65890000000002</v>
      </c>
      <c r="N132" s="45">
        <v>149.7829</v>
      </c>
      <c r="O132" s="47">
        <v>0</v>
      </c>
      <c r="P132" s="47">
        <v>0</v>
      </c>
      <c r="Q132" s="48">
        <f t="shared" si="21"/>
        <v>0</v>
      </c>
      <c r="R132" s="49">
        <v>2375</v>
      </c>
    </row>
    <row r="133" spans="2:18" ht="15.75">
      <c r="B133" s="116"/>
      <c r="C133" s="62"/>
      <c r="D133" s="62"/>
      <c r="E133" s="63"/>
      <c r="F133" s="64"/>
      <c r="G133" s="65"/>
      <c r="H133" s="66"/>
      <c r="I133" s="66"/>
      <c r="J133" s="66"/>
      <c r="K133" s="66"/>
      <c r="L133" s="66"/>
      <c r="M133" s="67"/>
      <c r="N133" s="66"/>
      <c r="O133" s="68"/>
      <c r="P133" s="68"/>
      <c r="Q133" s="69"/>
      <c r="R133" s="70"/>
    </row>
    <row r="134" spans="2:18" ht="18.75">
      <c r="B134" s="116"/>
      <c r="C134" s="71" t="s">
        <v>58</v>
      </c>
      <c r="D134" s="62"/>
      <c r="E134" s="63"/>
      <c r="F134" s="64"/>
      <c r="G134" s="65"/>
      <c r="H134" s="66"/>
      <c r="I134" s="66"/>
      <c r="J134" s="66"/>
      <c r="K134" s="66"/>
      <c r="L134" s="66"/>
      <c r="M134" s="67"/>
      <c r="N134" s="66"/>
      <c r="O134" s="68"/>
      <c r="P134" s="68"/>
      <c r="Q134" s="69"/>
      <c r="R134" s="70"/>
    </row>
    <row r="135" spans="2:18" ht="15.75">
      <c r="B135" s="104">
        <f>+B132+1</f>
        <v>28</v>
      </c>
      <c r="C135" s="41" t="s">
        <v>142</v>
      </c>
      <c r="D135" s="41" t="s">
        <v>36</v>
      </c>
      <c r="E135" s="42">
        <v>746.424</v>
      </c>
      <c r="F135" s="43">
        <v>10</v>
      </c>
      <c r="G135" s="44">
        <f>+E135/F135</f>
        <v>74.6424</v>
      </c>
      <c r="H135" s="45">
        <v>489.1616</v>
      </c>
      <c r="I135" s="45">
        <v>2028.2398</v>
      </c>
      <c r="J135" s="45">
        <v>298.5112</v>
      </c>
      <c r="K135" s="45">
        <v>88.794</v>
      </c>
      <c r="L135" s="45">
        <v>-4.521</v>
      </c>
      <c r="M135" s="46">
        <f>+L135-N135</f>
        <v>14.947</v>
      </c>
      <c r="N135" s="45">
        <v>-19.468</v>
      </c>
      <c r="O135" s="47">
        <v>0</v>
      </c>
      <c r="P135" s="47">
        <v>0</v>
      </c>
      <c r="Q135" s="48">
        <f>SUM(O135:P135)</f>
        <v>0</v>
      </c>
      <c r="R135" s="49">
        <v>1371</v>
      </c>
    </row>
    <row r="136" spans="2:18" ht="15.75">
      <c r="B136" s="104">
        <f>+B135+1</f>
        <v>29</v>
      </c>
      <c r="C136" s="41" t="s">
        <v>143</v>
      </c>
      <c r="D136" s="41" t="s">
        <v>36</v>
      </c>
      <c r="E136" s="42"/>
      <c r="F136" s="43">
        <v>10</v>
      </c>
      <c r="G136" s="44">
        <f>+E136/F136</f>
        <v>0</v>
      </c>
      <c r="H136" s="45"/>
      <c r="I136" s="45"/>
      <c r="J136" s="45"/>
      <c r="K136" s="45"/>
      <c r="L136" s="45"/>
      <c r="M136" s="46">
        <f>+L136-N136</f>
        <v>0</v>
      </c>
      <c r="N136" s="45"/>
      <c r="O136" s="47"/>
      <c r="P136" s="47"/>
      <c r="Q136" s="48">
        <f>SUM(O136:P136)</f>
        <v>0</v>
      </c>
      <c r="R136" s="49"/>
    </row>
    <row r="137" spans="2:18" ht="15.75">
      <c r="B137" s="104">
        <f>+B136+1</f>
        <v>30</v>
      </c>
      <c r="C137" s="41" t="s">
        <v>144</v>
      </c>
      <c r="D137" s="41" t="s">
        <v>36</v>
      </c>
      <c r="E137" s="42">
        <v>100</v>
      </c>
      <c r="F137" s="43">
        <v>10</v>
      </c>
      <c r="G137" s="44">
        <f>+E137/F137</f>
        <v>10</v>
      </c>
      <c r="H137" s="45">
        <v>74.4683</v>
      </c>
      <c r="I137" s="45">
        <v>97.5065</v>
      </c>
      <c r="J137" s="45">
        <v>14.1934</v>
      </c>
      <c r="K137" s="45">
        <v>0.0745</v>
      </c>
      <c r="L137" s="45">
        <v>6.9596</v>
      </c>
      <c r="M137" s="46">
        <f>+L137-N137</f>
        <v>1.6397000000000004</v>
      </c>
      <c r="N137" s="45">
        <v>5.3199</v>
      </c>
      <c r="O137" s="47">
        <v>0</v>
      </c>
      <c r="P137" s="47">
        <v>0</v>
      </c>
      <c r="Q137" s="48">
        <f>SUM(O137:P137)</f>
        <v>0</v>
      </c>
      <c r="R137" s="49">
        <v>1043</v>
      </c>
    </row>
    <row r="138" spans="2:18" ht="15.75">
      <c r="B138" s="104"/>
      <c r="C138" s="41"/>
      <c r="D138" s="41"/>
      <c r="E138" s="42"/>
      <c r="F138" s="43"/>
      <c r="G138" s="44"/>
      <c r="H138" s="45"/>
      <c r="I138" s="45"/>
      <c r="J138" s="45"/>
      <c r="K138" s="45"/>
      <c r="L138" s="45"/>
      <c r="M138" s="46"/>
      <c r="N138" s="45"/>
      <c r="O138" s="47"/>
      <c r="P138" s="47"/>
      <c r="Q138" s="48"/>
      <c r="R138" s="49"/>
    </row>
    <row r="139" spans="2:18" s="112" customFormat="1" ht="15.75">
      <c r="B139" s="104">
        <f>COUNT(B106:B138)</f>
        <v>30</v>
      </c>
      <c r="C139" s="105"/>
      <c r="D139" s="105"/>
      <c r="E139" s="105">
        <f>SUBTOTAL(9,E106:E138)</f>
        <v>20120.756499999996</v>
      </c>
      <c r="F139" s="41"/>
      <c r="G139" s="107">
        <f aca="true" t="shared" si="23" ref="G139:N139">SUBTOTAL(9,G106:G138)</f>
        <v>2012.0756500000005</v>
      </c>
      <c r="H139" s="105">
        <f t="shared" si="23"/>
        <v>87079.29069999998</v>
      </c>
      <c r="I139" s="105">
        <f t="shared" si="23"/>
        <v>148524.18980000002</v>
      </c>
      <c r="J139" s="105">
        <f t="shared" si="23"/>
        <v>44682.38790000001</v>
      </c>
      <c r="K139" s="105">
        <f t="shared" si="23"/>
        <v>4727.392799999999</v>
      </c>
      <c r="L139" s="105">
        <f t="shared" si="23"/>
        <v>33404.2241</v>
      </c>
      <c r="M139" s="107">
        <f t="shared" si="23"/>
        <v>1645.1761999999999</v>
      </c>
      <c r="N139" s="105">
        <f t="shared" si="23"/>
        <v>31759.04789999999</v>
      </c>
      <c r="O139" s="114"/>
      <c r="P139" s="114"/>
      <c r="Q139" s="110"/>
      <c r="R139" s="111">
        <f>SUM(R106:R138)</f>
        <v>81466</v>
      </c>
    </row>
    <row r="140" spans="2:18" ht="15.75">
      <c r="B140" s="82"/>
      <c r="C140" s="83"/>
      <c r="D140" s="83"/>
      <c r="E140" s="84"/>
      <c r="F140" s="85"/>
      <c r="G140" s="86"/>
      <c r="H140" s="93"/>
      <c r="I140" s="93"/>
      <c r="J140" s="94"/>
      <c r="K140" s="93"/>
      <c r="L140" s="94"/>
      <c r="M140" s="98"/>
      <c r="N140" s="94"/>
      <c r="O140" s="96"/>
      <c r="P140" s="96"/>
      <c r="Q140" s="97"/>
      <c r="R140" s="99"/>
    </row>
    <row r="141" spans="2:18" ht="18">
      <c r="B141" s="82"/>
      <c r="C141" s="113" t="s">
        <v>145</v>
      </c>
      <c r="D141" s="92"/>
      <c r="E141" s="84"/>
      <c r="F141" s="85"/>
      <c r="G141" s="86"/>
      <c r="H141" s="93"/>
      <c r="I141" s="93"/>
      <c r="J141" s="94"/>
      <c r="K141" s="93"/>
      <c r="L141" s="94"/>
      <c r="M141" s="98"/>
      <c r="N141" s="94"/>
      <c r="O141" s="96"/>
      <c r="P141" s="96"/>
      <c r="Q141" s="97"/>
      <c r="R141" s="99"/>
    </row>
    <row r="142" spans="2:18" ht="15.75">
      <c r="B142" s="82"/>
      <c r="C142" s="83"/>
      <c r="D142" s="83"/>
      <c r="E142" s="84"/>
      <c r="F142" s="85"/>
      <c r="G142" s="86"/>
      <c r="H142" s="93"/>
      <c r="I142" s="93"/>
      <c r="J142" s="94"/>
      <c r="K142" s="93"/>
      <c r="L142" s="94"/>
      <c r="M142" s="98"/>
      <c r="N142" s="94"/>
      <c r="O142" s="96"/>
      <c r="P142" s="96"/>
      <c r="Q142" s="97"/>
      <c r="R142" s="99"/>
    </row>
    <row r="143" spans="2:18" ht="15.75">
      <c r="B143" s="104">
        <v>1</v>
      </c>
      <c r="C143" s="41" t="s">
        <v>146</v>
      </c>
      <c r="D143" s="41" t="s">
        <v>130</v>
      </c>
      <c r="E143" s="42">
        <v>6463.644</v>
      </c>
      <c r="F143" s="117">
        <v>10</v>
      </c>
      <c r="G143" s="44">
        <f aca="true" t="shared" si="24" ref="G143:G167">+E143/F143</f>
        <v>646.3644</v>
      </c>
      <c r="H143" s="45">
        <v>20805.117</v>
      </c>
      <c r="I143" s="45">
        <v>366680.192</v>
      </c>
      <c r="J143" s="45">
        <v>34722.645</v>
      </c>
      <c r="K143" s="45">
        <v>0</v>
      </c>
      <c r="L143" s="45">
        <v>6120.94</v>
      </c>
      <c r="M143" s="46">
        <f aca="true" t="shared" si="25" ref="M143:M167">+L143-N143</f>
        <v>1964.254</v>
      </c>
      <c r="N143" s="45">
        <v>4156.686</v>
      </c>
      <c r="O143" s="47">
        <v>25</v>
      </c>
      <c r="P143" s="47">
        <v>10</v>
      </c>
      <c r="Q143" s="48">
        <f aca="true" t="shared" si="26" ref="Q143:Q167">SUM(O143:P143)</f>
        <v>35</v>
      </c>
      <c r="R143" s="49">
        <v>20530</v>
      </c>
    </row>
    <row r="144" spans="2:18" ht="15.75">
      <c r="B144" s="104">
        <f aca="true" t="shared" si="27" ref="B144:B167">+B143+1</f>
        <v>2</v>
      </c>
      <c r="C144" s="41" t="s">
        <v>147</v>
      </c>
      <c r="D144" s="41" t="s">
        <v>130</v>
      </c>
      <c r="E144" s="42">
        <v>5000</v>
      </c>
      <c r="F144" s="117">
        <v>10</v>
      </c>
      <c r="G144" s="44">
        <f t="shared" si="24"/>
        <v>500</v>
      </c>
      <c r="H144" s="45">
        <v>6132.731</v>
      </c>
      <c r="I144" s="45">
        <v>24802.817</v>
      </c>
      <c r="J144" s="45">
        <v>2638.762</v>
      </c>
      <c r="K144" s="45">
        <v>0</v>
      </c>
      <c r="L144" s="45">
        <v>-347.274</v>
      </c>
      <c r="M144" s="46">
        <f t="shared" si="25"/>
        <v>-155.866</v>
      </c>
      <c r="N144" s="45">
        <v>-191.408</v>
      </c>
      <c r="O144" s="47">
        <v>0</v>
      </c>
      <c r="P144" s="47">
        <v>11.11</v>
      </c>
      <c r="Q144" s="48">
        <f t="shared" si="26"/>
        <v>11.11</v>
      </c>
      <c r="R144" s="49">
        <v>50183</v>
      </c>
    </row>
    <row r="145" spans="2:18" ht="15.75">
      <c r="B145" s="104">
        <f t="shared" si="27"/>
        <v>3</v>
      </c>
      <c r="C145" s="41" t="s">
        <v>148</v>
      </c>
      <c r="D145" s="41" t="s">
        <v>130</v>
      </c>
      <c r="E145" s="42">
        <v>4058.773</v>
      </c>
      <c r="F145" s="117">
        <v>10</v>
      </c>
      <c r="G145" s="44">
        <f t="shared" si="24"/>
        <v>405.8773</v>
      </c>
      <c r="H145" s="45">
        <v>12034.895</v>
      </c>
      <c r="I145" s="45">
        <v>206191.138</v>
      </c>
      <c r="J145" s="45">
        <v>21100.313</v>
      </c>
      <c r="K145" s="45">
        <v>0</v>
      </c>
      <c r="L145" s="45">
        <v>461.382</v>
      </c>
      <c r="M145" s="46">
        <f t="shared" si="25"/>
        <v>75.15699999999998</v>
      </c>
      <c r="N145" s="45">
        <v>386.225</v>
      </c>
      <c r="O145" s="47">
        <v>0</v>
      </c>
      <c r="P145" s="47">
        <v>25</v>
      </c>
      <c r="Q145" s="48">
        <f t="shared" si="26"/>
        <v>25</v>
      </c>
      <c r="R145" s="49">
        <v>22259</v>
      </c>
    </row>
    <row r="146" spans="2:18" ht="15.75">
      <c r="B146" s="104">
        <f t="shared" si="27"/>
        <v>4</v>
      </c>
      <c r="C146" s="41" t="s">
        <v>149</v>
      </c>
      <c r="D146" s="41" t="s">
        <v>130</v>
      </c>
      <c r="E146" s="42">
        <v>5001.466</v>
      </c>
      <c r="F146" s="117">
        <v>10</v>
      </c>
      <c r="G146" s="44">
        <f t="shared" si="24"/>
        <v>500.14660000000003</v>
      </c>
      <c r="H146" s="45">
        <v>4249.567</v>
      </c>
      <c r="I146" s="45">
        <v>28967.027</v>
      </c>
      <c r="J146" s="45">
        <v>3220.92</v>
      </c>
      <c r="K146" s="45">
        <v>0</v>
      </c>
      <c r="L146" s="45">
        <v>-1594.21</v>
      </c>
      <c r="M146" s="46">
        <f t="shared" si="25"/>
        <v>-583.6510000000001</v>
      </c>
      <c r="N146" s="45">
        <v>-1010.559</v>
      </c>
      <c r="O146" s="47">
        <v>0</v>
      </c>
      <c r="P146" s="47">
        <v>0</v>
      </c>
      <c r="Q146" s="48">
        <f t="shared" si="26"/>
        <v>0</v>
      </c>
      <c r="R146" s="49">
        <v>4006</v>
      </c>
    </row>
    <row r="147" spans="2:18" ht="15.75">
      <c r="B147" s="104">
        <f t="shared" si="27"/>
        <v>5</v>
      </c>
      <c r="C147" s="41" t="s">
        <v>150</v>
      </c>
      <c r="D147" s="41" t="s">
        <v>130</v>
      </c>
      <c r="E147" s="42">
        <v>4785.388</v>
      </c>
      <c r="F147" s="117">
        <v>10</v>
      </c>
      <c r="G147" s="44">
        <f t="shared" si="24"/>
        <v>478.5388</v>
      </c>
      <c r="H147" s="45">
        <v>9967.204</v>
      </c>
      <c r="I147" s="45">
        <v>177323.532</v>
      </c>
      <c r="J147" s="45">
        <v>17040.864</v>
      </c>
      <c r="K147" s="45">
        <v>0</v>
      </c>
      <c r="L147" s="45">
        <v>3578.532</v>
      </c>
      <c r="M147" s="46">
        <f t="shared" si="25"/>
        <v>1153.516</v>
      </c>
      <c r="N147" s="45">
        <v>2425.016</v>
      </c>
      <c r="O147" s="47">
        <v>12.5</v>
      </c>
      <c r="P147" s="47">
        <v>27.5</v>
      </c>
      <c r="Q147" s="48">
        <f t="shared" si="26"/>
        <v>40</v>
      </c>
      <c r="R147" s="49">
        <v>7525</v>
      </c>
    </row>
    <row r="148" spans="2:18" ht="15.75">
      <c r="B148" s="104">
        <f t="shared" si="27"/>
        <v>6</v>
      </c>
      <c r="C148" s="41" t="s">
        <v>151</v>
      </c>
      <c r="D148" s="41" t="s">
        <v>130</v>
      </c>
      <c r="E148" s="42">
        <v>7995</v>
      </c>
      <c r="F148" s="117">
        <v>10</v>
      </c>
      <c r="G148" s="44">
        <f t="shared" si="24"/>
        <v>799.5</v>
      </c>
      <c r="H148" s="45">
        <v>14608.523</v>
      </c>
      <c r="I148" s="45">
        <v>348990.764</v>
      </c>
      <c r="J148" s="45">
        <v>36292.01</v>
      </c>
      <c r="K148" s="45">
        <v>0</v>
      </c>
      <c r="L148" s="45">
        <v>1794.72</v>
      </c>
      <c r="M148" s="46">
        <f t="shared" si="25"/>
        <v>493.4190000000001</v>
      </c>
      <c r="N148" s="45">
        <v>1301.301</v>
      </c>
      <c r="O148" s="47">
        <v>0</v>
      </c>
      <c r="P148" s="47">
        <v>12.5</v>
      </c>
      <c r="Q148" s="48">
        <f t="shared" si="26"/>
        <v>12.5</v>
      </c>
      <c r="R148" s="49">
        <v>17343</v>
      </c>
    </row>
    <row r="149" spans="2:18" ht="15.75">
      <c r="B149" s="104">
        <f t="shared" si="27"/>
        <v>7</v>
      </c>
      <c r="C149" s="41" t="s">
        <v>152</v>
      </c>
      <c r="D149" s="41" t="s">
        <v>130</v>
      </c>
      <c r="E149" s="42">
        <v>4002.984</v>
      </c>
      <c r="F149" s="117">
        <v>10</v>
      </c>
      <c r="G149" s="44">
        <f t="shared" si="24"/>
        <v>400.2984</v>
      </c>
      <c r="H149" s="45">
        <v>5677.816</v>
      </c>
      <c r="I149" s="45">
        <v>31338.989</v>
      </c>
      <c r="J149" s="45">
        <v>3298.62</v>
      </c>
      <c r="K149" s="45">
        <v>0</v>
      </c>
      <c r="L149" s="45">
        <v>205.896</v>
      </c>
      <c r="M149" s="46">
        <f t="shared" si="25"/>
        <v>68.54799999999997</v>
      </c>
      <c r="N149" s="45">
        <v>137.348</v>
      </c>
      <c r="O149" s="47">
        <v>0</v>
      </c>
      <c r="P149" s="47">
        <v>25</v>
      </c>
      <c r="Q149" s="48">
        <f t="shared" si="26"/>
        <v>25</v>
      </c>
      <c r="R149" s="49">
        <v>36621</v>
      </c>
    </row>
    <row r="150" spans="2:18" ht="15.75">
      <c r="B150" s="104">
        <f t="shared" si="27"/>
        <v>8</v>
      </c>
      <c r="C150" s="41" t="s">
        <v>153</v>
      </c>
      <c r="D150" s="41" t="s">
        <v>130</v>
      </c>
      <c r="E150" s="42">
        <v>5287.974</v>
      </c>
      <c r="F150" s="117">
        <v>10</v>
      </c>
      <c r="G150" s="44">
        <f t="shared" si="24"/>
        <v>528.7974</v>
      </c>
      <c r="H150" s="45">
        <v>5056.52</v>
      </c>
      <c r="I150" s="45">
        <v>185909.12</v>
      </c>
      <c r="J150" s="45">
        <v>21935.795</v>
      </c>
      <c r="K150" s="45">
        <v>0</v>
      </c>
      <c r="L150" s="45">
        <v>-16832.906</v>
      </c>
      <c r="M150" s="46">
        <f t="shared" si="25"/>
        <v>-6773.401</v>
      </c>
      <c r="N150" s="45">
        <v>-10059.505</v>
      </c>
      <c r="O150" s="47">
        <v>0</v>
      </c>
      <c r="P150" s="47">
        <v>0</v>
      </c>
      <c r="Q150" s="48">
        <f t="shared" si="26"/>
        <v>0</v>
      </c>
      <c r="R150" s="49">
        <v>19554</v>
      </c>
    </row>
    <row r="151" spans="2:18" ht="15.75">
      <c r="B151" s="104">
        <f t="shared" si="27"/>
        <v>9</v>
      </c>
      <c r="C151" s="41" t="s">
        <v>154</v>
      </c>
      <c r="D151" s="41" t="s">
        <v>130</v>
      </c>
      <c r="E151" s="42">
        <v>5279.679</v>
      </c>
      <c r="F151" s="117">
        <v>10</v>
      </c>
      <c r="G151" s="44">
        <f t="shared" si="24"/>
        <v>527.9679</v>
      </c>
      <c r="H151" s="45">
        <v>5181.372</v>
      </c>
      <c r="I151" s="45">
        <v>19088.6</v>
      </c>
      <c r="J151" s="45">
        <v>1664.827</v>
      </c>
      <c r="K151" s="45">
        <v>0</v>
      </c>
      <c r="L151" s="45">
        <v>-229.152</v>
      </c>
      <c r="M151" s="46">
        <f t="shared" si="25"/>
        <v>-176.22199999999998</v>
      </c>
      <c r="N151" s="45">
        <v>-52.93</v>
      </c>
      <c r="O151" s="47">
        <v>0</v>
      </c>
      <c r="P151" s="47">
        <v>0</v>
      </c>
      <c r="Q151" s="48">
        <f t="shared" si="26"/>
        <v>0</v>
      </c>
      <c r="R151" s="49">
        <v>27863</v>
      </c>
    </row>
    <row r="152" spans="2:18" ht="15.75">
      <c r="B152" s="104">
        <f t="shared" si="27"/>
        <v>10</v>
      </c>
      <c r="C152" s="41" t="s">
        <v>155</v>
      </c>
      <c r="D152" s="41" t="s">
        <v>130</v>
      </c>
      <c r="E152" s="42">
        <v>5296.445</v>
      </c>
      <c r="F152" s="117">
        <v>10</v>
      </c>
      <c r="G152" s="44">
        <f t="shared" si="24"/>
        <v>529.6445</v>
      </c>
      <c r="H152" s="45">
        <v>10135.987</v>
      </c>
      <c r="I152" s="45">
        <v>138241.486</v>
      </c>
      <c r="J152" s="45">
        <v>15714.725</v>
      </c>
      <c r="K152" s="45">
        <v>0</v>
      </c>
      <c r="L152" s="45">
        <v>1796.537</v>
      </c>
      <c r="M152" s="46">
        <f t="shared" si="25"/>
        <v>681.585</v>
      </c>
      <c r="N152" s="45">
        <v>1114.952</v>
      </c>
      <c r="O152" s="47">
        <v>0</v>
      </c>
      <c r="P152" s="47">
        <v>15</v>
      </c>
      <c r="Q152" s="48">
        <f t="shared" si="26"/>
        <v>15</v>
      </c>
      <c r="R152" s="49">
        <v>13021</v>
      </c>
    </row>
    <row r="153" spans="2:18" ht="15.75">
      <c r="B153" s="104">
        <f t="shared" si="27"/>
        <v>11</v>
      </c>
      <c r="C153" s="41" t="s">
        <v>156</v>
      </c>
      <c r="D153" s="41" t="s">
        <v>130</v>
      </c>
      <c r="E153" s="42">
        <v>7590</v>
      </c>
      <c r="F153" s="117">
        <v>10</v>
      </c>
      <c r="G153" s="44">
        <f t="shared" si="24"/>
        <v>759</v>
      </c>
      <c r="H153" s="45">
        <v>61290.814</v>
      </c>
      <c r="I153" s="45">
        <v>717302.004</v>
      </c>
      <c r="J153" s="45">
        <v>71494.33</v>
      </c>
      <c r="K153" s="45">
        <v>0</v>
      </c>
      <c r="L153" s="45">
        <v>15855.194</v>
      </c>
      <c r="M153" s="46">
        <f t="shared" si="25"/>
        <v>5854.214</v>
      </c>
      <c r="N153" s="45">
        <v>10000.98</v>
      </c>
      <c r="O153" s="47">
        <v>55</v>
      </c>
      <c r="P153" s="47">
        <v>20</v>
      </c>
      <c r="Q153" s="48">
        <f t="shared" si="26"/>
        <v>75</v>
      </c>
      <c r="R153" s="49">
        <v>123234</v>
      </c>
    </row>
    <row r="154" spans="2:18" ht="15.75">
      <c r="B154" s="104">
        <f t="shared" si="27"/>
        <v>12</v>
      </c>
      <c r="C154" s="41" t="s">
        <v>157</v>
      </c>
      <c r="D154" s="41" t="s">
        <v>130</v>
      </c>
      <c r="E154" s="42">
        <v>6022.02</v>
      </c>
      <c r="F154" s="117">
        <v>10</v>
      </c>
      <c r="G154" s="44">
        <f t="shared" si="24"/>
        <v>602.202</v>
      </c>
      <c r="H154" s="45">
        <v>16237.786</v>
      </c>
      <c r="I154" s="45">
        <v>182357.403</v>
      </c>
      <c r="J154" s="45">
        <v>20143.636</v>
      </c>
      <c r="K154" s="45">
        <v>0</v>
      </c>
      <c r="L154" s="45">
        <v>4740.11</v>
      </c>
      <c r="M154" s="46">
        <f t="shared" si="25"/>
        <v>1462.7329999999997</v>
      </c>
      <c r="N154" s="45">
        <v>3277.377</v>
      </c>
      <c r="O154" s="47">
        <v>0</v>
      </c>
      <c r="P154" s="47">
        <v>25</v>
      </c>
      <c r="Q154" s="48">
        <f t="shared" si="26"/>
        <v>25</v>
      </c>
      <c r="R154" s="49">
        <v>3300</v>
      </c>
    </row>
    <row r="155" spans="2:18" ht="15.75">
      <c r="B155" s="104">
        <f t="shared" si="27"/>
        <v>13</v>
      </c>
      <c r="C155" s="41" t="s">
        <v>158</v>
      </c>
      <c r="D155" s="41" t="s">
        <v>130</v>
      </c>
      <c r="E155" s="42">
        <v>5694.844</v>
      </c>
      <c r="F155" s="117">
        <v>10</v>
      </c>
      <c r="G155" s="44">
        <f t="shared" si="24"/>
        <v>569.4844</v>
      </c>
      <c r="H155" s="45">
        <v>5784.628</v>
      </c>
      <c r="I155" s="45">
        <v>21627.802</v>
      </c>
      <c r="J155" s="45">
        <v>2467.548</v>
      </c>
      <c r="K155" s="45">
        <v>0</v>
      </c>
      <c r="L155" s="45">
        <v>111.225</v>
      </c>
      <c r="M155" s="46">
        <f t="shared" si="25"/>
        <v>56.45499999999999</v>
      </c>
      <c r="N155" s="45">
        <v>54.77</v>
      </c>
      <c r="O155" s="47">
        <v>0</v>
      </c>
      <c r="P155" s="47">
        <v>0</v>
      </c>
      <c r="Q155" s="48">
        <f t="shared" si="26"/>
        <v>0</v>
      </c>
      <c r="R155" s="49">
        <v>8177</v>
      </c>
    </row>
    <row r="156" spans="2:18" ht="15.75">
      <c r="B156" s="104">
        <f t="shared" si="27"/>
        <v>14</v>
      </c>
      <c r="C156" s="41" t="s">
        <v>159</v>
      </c>
      <c r="D156" s="41" t="s">
        <v>130</v>
      </c>
      <c r="E156" s="42">
        <v>4014.89</v>
      </c>
      <c r="F156" s="117">
        <v>10</v>
      </c>
      <c r="G156" s="44">
        <f t="shared" si="24"/>
        <v>401.489</v>
      </c>
      <c r="H156" s="45">
        <v>8813.14</v>
      </c>
      <c r="I156" s="45">
        <v>51799.098</v>
      </c>
      <c r="J156" s="45">
        <v>5522.035</v>
      </c>
      <c r="K156" s="45">
        <v>0</v>
      </c>
      <c r="L156" s="45">
        <v>-1849.199</v>
      </c>
      <c r="M156" s="46">
        <f t="shared" si="25"/>
        <v>-876.23</v>
      </c>
      <c r="N156" s="45">
        <v>-972.969</v>
      </c>
      <c r="O156" s="47">
        <v>0</v>
      </c>
      <c r="P156" s="47">
        <v>0</v>
      </c>
      <c r="Q156" s="48">
        <f t="shared" si="26"/>
        <v>0</v>
      </c>
      <c r="R156" s="49">
        <v>8127</v>
      </c>
    </row>
    <row r="157" spans="2:18" ht="15.75">
      <c r="B157" s="104">
        <f t="shared" si="27"/>
        <v>15</v>
      </c>
      <c r="C157" s="41" t="s">
        <v>160</v>
      </c>
      <c r="D157" s="41" t="s">
        <v>130</v>
      </c>
      <c r="E157" s="42">
        <v>6282.768</v>
      </c>
      <c r="F157" s="117">
        <v>10</v>
      </c>
      <c r="G157" s="44">
        <f t="shared" si="24"/>
        <v>628.2768</v>
      </c>
      <c r="H157" s="45">
        <v>52244.865</v>
      </c>
      <c r="I157" s="45">
        <v>443615.904</v>
      </c>
      <c r="J157" s="45">
        <v>45835.264</v>
      </c>
      <c r="K157" s="45">
        <v>0</v>
      </c>
      <c r="L157" s="45">
        <v>21867.566</v>
      </c>
      <c r="M157" s="46">
        <f t="shared" si="25"/>
        <v>6492.9659999999985</v>
      </c>
      <c r="N157" s="45">
        <v>15374.6</v>
      </c>
      <c r="O157" s="47">
        <v>115</v>
      </c>
      <c r="P157" s="47">
        <v>10</v>
      </c>
      <c r="Q157" s="48">
        <f t="shared" si="26"/>
        <v>125</v>
      </c>
      <c r="R157" s="49">
        <v>43290</v>
      </c>
    </row>
    <row r="158" spans="2:18" ht="15.75">
      <c r="B158" s="104">
        <f t="shared" si="27"/>
        <v>16</v>
      </c>
      <c r="C158" s="41" t="s">
        <v>161</v>
      </c>
      <c r="D158" s="41" t="s">
        <v>130</v>
      </c>
      <c r="E158" s="42">
        <v>4925.961</v>
      </c>
      <c r="F158" s="117">
        <v>10</v>
      </c>
      <c r="G158" s="44">
        <f t="shared" si="24"/>
        <v>492.59610000000004</v>
      </c>
      <c r="H158" s="45">
        <v>6341.097</v>
      </c>
      <c r="I158" s="45">
        <v>85276.07</v>
      </c>
      <c r="J158" s="45">
        <v>7511.121</v>
      </c>
      <c r="K158" s="45">
        <v>0</v>
      </c>
      <c r="L158" s="45">
        <v>992.311</v>
      </c>
      <c r="M158" s="46">
        <f t="shared" si="25"/>
        <v>371.124</v>
      </c>
      <c r="N158" s="45">
        <v>621.187</v>
      </c>
      <c r="O158" s="47">
        <v>0</v>
      </c>
      <c r="P158" s="47">
        <v>8.6</v>
      </c>
      <c r="Q158" s="48">
        <f t="shared" si="26"/>
        <v>8.6</v>
      </c>
      <c r="R158" s="49">
        <v>2075</v>
      </c>
    </row>
    <row r="159" spans="2:18" ht="15.75">
      <c r="B159" s="104">
        <f t="shared" si="27"/>
        <v>17</v>
      </c>
      <c r="C159" s="41" t="s">
        <v>162</v>
      </c>
      <c r="D159" s="41" t="s">
        <v>130</v>
      </c>
      <c r="E159" s="42">
        <v>5303.582</v>
      </c>
      <c r="F159" s="117">
        <v>10</v>
      </c>
      <c r="G159" s="44">
        <f t="shared" si="24"/>
        <v>530.3582</v>
      </c>
      <c r="H159" s="45">
        <v>5853.73</v>
      </c>
      <c r="I159" s="45">
        <v>39803.003</v>
      </c>
      <c r="J159" s="45">
        <v>4583.435</v>
      </c>
      <c r="K159" s="45">
        <v>0</v>
      </c>
      <c r="L159" s="45">
        <v>-760.825</v>
      </c>
      <c r="M159" s="46">
        <f t="shared" si="25"/>
        <v>-410.53200000000004</v>
      </c>
      <c r="N159" s="45">
        <v>-350.293</v>
      </c>
      <c r="O159" s="47">
        <v>0</v>
      </c>
      <c r="P159" s="47">
        <v>0</v>
      </c>
      <c r="Q159" s="48">
        <f t="shared" si="26"/>
        <v>0</v>
      </c>
      <c r="R159" s="49">
        <v>9657</v>
      </c>
    </row>
    <row r="160" spans="2:18" ht="15.75">
      <c r="B160" s="104">
        <f t="shared" si="27"/>
        <v>18</v>
      </c>
      <c r="C160" s="41" t="s">
        <v>163</v>
      </c>
      <c r="D160" s="41" t="s">
        <v>130</v>
      </c>
      <c r="E160" s="42">
        <v>8969.751</v>
      </c>
      <c r="F160" s="117">
        <v>10</v>
      </c>
      <c r="G160" s="44">
        <f t="shared" si="24"/>
        <v>896.9751</v>
      </c>
      <c r="H160" s="45">
        <v>81367.002</v>
      </c>
      <c r="I160" s="45">
        <v>817758.326</v>
      </c>
      <c r="J160" s="45">
        <v>77358.66</v>
      </c>
      <c r="K160" s="45">
        <v>0</v>
      </c>
      <c r="L160" s="45">
        <v>23000.998</v>
      </c>
      <c r="M160" s="46">
        <f t="shared" si="25"/>
        <v>7542.407999999999</v>
      </c>
      <c r="N160" s="45">
        <v>15458.59</v>
      </c>
      <c r="O160" s="47">
        <v>65</v>
      </c>
      <c r="P160" s="47">
        <v>20</v>
      </c>
      <c r="Q160" s="48">
        <f t="shared" si="26"/>
        <v>85</v>
      </c>
      <c r="R160" s="49">
        <v>13299</v>
      </c>
    </row>
    <row r="161" spans="2:18" ht="15.75">
      <c r="B161" s="104">
        <f t="shared" si="27"/>
        <v>19</v>
      </c>
      <c r="C161" s="41" t="s">
        <v>164</v>
      </c>
      <c r="D161" s="41" t="s">
        <v>130</v>
      </c>
      <c r="E161" s="42">
        <v>28437.271</v>
      </c>
      <c r="F161" s="117">
        <v>10</v>
      </c>
      <c r="G161" s="44">
        <f t="shared" si="24"/>
        <v>2843.7271</v>
      </c>
      <c r="H161" s="45">
        <v>41006.672</v>
      </c>
      <c r="I161" s="45">
        <v>178909.115</v>
      </c>
      <c r="J161" s="45">
        <v>17623.567</v>
      </c>
      <c r="K161" s="45">
        <v>0</v>
      </c>
      <c r="L161" s="45">
        <v>-10997.89</v>
      </c>
      <c r="M161" s="46">
        <f t="shared" si="25"/>
        <v>-3523.2109999999993</v>
      </c>
      <c r="N161" s="45">
        <v>-7474.679</v>
      </c>
      <c r="O161" s="47">
        <v>0</v>
      </c>
      <c r="P161" s="47">
        <v>0</v>
      </c>
      <c r="Q161" s="48">
        <f t="shared" si="26"/>
        <v>0</v>
      </c>
      <c r="R161" s="49">
        <v>31993</v>
      </c>
    </row>
    <row r="162" spans="2:18" ht="15.75">
      <c r="B162" s="104">
        <f t="shared" si="27"/>
        <v>20</v>
      </c>
      <c r="C162" s="41" t="s">
        <v>165</v>
      </c>
      <c r="D162" s="41" t="s">
        <v>130</v>
      </c>
      <c r="E162" s="42">
        <v>13474.364</v>
      </c>
      <c r="F162" s="117">
        <v>10</v>
      </c>
      <c r="G162" s="44">
        <f t="shared" si="24"/>
        <v>1347.4364</v>
      </c>
      <c r="H162" s="45">
        <v>8275.962</v>
      </c>
      <c r="I162" s="45">
        <v>108092.415</v>
      </c>
      <c r="J162" s="45">
        <v>15242.888</v>
      </c>
      <c r="K162" s="45">
        <v>0</v>
      </c>
      <c r="L162" s="45">
        <v>-558.557</v>
      </c>
      <c r="M162" s="46">
        <f t="shared" si="25"/>
        <v>-40.898000000000025</v>
      </c>
      <c r="N162" s="45">
        <v>-517.659</v>
      </c>
      <c r="O162" s="47">
        <v>0</v>
      </c>
      <c r="P162" s="47">
        <v>0</v>
      </c>
      <c r="Q162" s="48">
        <f t="shared" si="26"/>
        <v>0</v>
      </c>
      <c r="R162" s="49">
        <v>5323</v>
      </c>
    </row>
    <row r="163" spans="2:18" ht="15.75">
      <c r="B163" s="104">
        <f t="shared" si="27"/>
        <v>21</v>
      </c>
      <c r="C163" s="41" t="s">
        <v>166</v>
      </c>
      <c r="D163" s="41" t="s">
        <v>130</v>
      </c>
      <c r="E163" s="42">
        <v>8769.517</v>
      </c>
      <c r="F163" s="117">
        <v>10</v>
      </c>
      <c r="G163" s="44">
        <f t="shared" si="24"/>
        <v>876.9517</v>
      </c>
      <c r="H163" s="45">
        <v>5476.33</v>
      </c>
      <c r="I163" s="45">
        <v>16487.336</v>
      </c>
      <c r="J163" s="45">
        <v>1883.433</v>
      </c>
      <c r="K163" s="45">
        <v>0</v>
      </c>
      <c r="L163" s="45">
        <v>-1011.441</v>
      </c>
      <c r="M163" s="46">
        <f t="shared" si="25"/>
        <v>-269.1299</v>
      </c>
      <c r="N163" s="45">
        <v>-742.3111</v>
      </c>
      <c r="O163" s="47">
        <v>0</v>
      </c>
      <c r="P163" s="47">
        <v>0</v>
      </c>
      <c r="Q163" s="48">
        <f t="shared" si="26"/>
        <v>0</v>
      </c>
      <c r="R163" s="49">
        <v>6317</v>
      </c>
    </row>
    <row r="164" spans="2:18" ht="15.75">
      <c r="B164" s="104">
        <f t="shared" si="27"/>
        <v>22</v>
      </c>
      <c r="C164" s="41" t="s">
        <v>167</v>
      </c>
      <c r="D164" s="41" t="s">
        <v>130</v>
      </c>
      <c r="E164" s="42">
        <v>9003.15</v>
      </c>
      <c r="F164" s="117">
        <v>10</v>
      </c>
      <c r="G164" s="44">
        <f t="shared" si="24"/>
        <v>900.3149999999999</v>
      </c>
      <c r="H164" s="45">
        <v>3089.997</v>
      </c>
      <c r="I164" s="45">
        <v>55645.268</v>
      </c>
      <c r="J164" s="45">
        <v>4972.809</v>
      </c>
      <c r="K164" s="45">
        <v>0</v>
      </c>
      <c r="L164" s="45">
        <v>-2834.255</v>
      </c>
      <c r="M164" s="46">
        <f t="shared" si="25"/>
        <v>-819.9870000000001</v>
      </c>
      <c r="N164" s="45">
        <v>-2014.268</v>
      </c>
      <c r="O164" s="47">
        <v>0</v>
      </c>
      <c r="P164" s="47">
        <v>0</v>
      </c>
      <c r="Q164" s="48">
        <f t="shared" si="26"/>
        <v>0</v>
      </c>
      <c r="R164" s="49">
        <v>2773</v>
      </c>
    </row>
    <row r="165" spans="2:18" ht="15.75">
      <c r="B165" s="104">
        <f t="shared" si="27"/>
        <v>23</v>
      </c>
      <c r="C165" s="41" t="s">
        <v>168</v>
      </c>
      <c r="D165" s="41" t="s">
        <v>130</v>
      </c>
      <c r="E165" s="42">
        <v>4114.222</v>
      </c>
      <c r="F165" s="117">
        <v>10</v>
      </c>
      <c r="G165" s="44">
        <f t="shared" si="24"/>
        <v>411.4222</v>
      </c>
      <c r="H165" s="45">
        <v>6965.749</v>
      </c>
      <c r="I165" s="45">
        <v>80977.254</v>
      </c>
      <c r="J165" s="45">
        <v>9049.147</v>
      </c>
      <c r="K165" s="45">
        <v>0</v>
      </c>
      <c r="L165" s="45">
        <v>953.233</v>
      </c>
      <c r="M165" s="46">
        <f t="shared" si="25"/>
        <v>252.1919999999999</v>
      </c>
      <c r="N165" s="45">
        <v>701.041</v>
      </c>
      <c r="O165" s="47">
        <v>0</v>
      </c>
      <c r="P165" s="47">
        <v>22</v>
      </c>
      <c r="Q165" s="48">
        <f t="shared" si="26"/>
        <v>22</v>
      </c>
      <c r="R165" s="49">
        <v>10119</v>
      </c>
    </row>
    <row r="166" spans="2:18" ht="15.75">
      <c r="B166" s="104">
        <f t="shared" si="27"/>
        <v>24</v>
      </c>
      <c r="C166" s="41" t="s">
        <v>169</v>
      </c>
      <c r="D166" s="41" t="s">
        <v>130</v>
      </c>
      <c r="E166" s="42">
        <v>38715.85</v>
      </c>
      <c r="F166" s="117">
        <v>10</v>
      </c>
      <c r="G166" s="44">
        <f t="shared" si="24"/>
        <v>3871.585</v>
      </c>
      <c r="H166" s="45">
        <v>44010.12</v>
      </c>
      <c r="I166" s="45">
        <v>264617.178</v>
      </c>
      <c r="J166" s="45">
        <v>29918.912</v>
      </c>
      <c r="K166" s="45">
        <v>0</v>
      </c>
      <c r="L166" s="45">
        <v>1045.394</v>
      </c>
      <c r="M166" s="46">
        <f t="shared" si="25"/>
        <v>415.84799999999996</v>
      </c>
      <c r="N166" s="45">
        <v>629.546</v>
      </c>
      <c r="O166" s="47">
        <v>0</v>
      </c>
      <c r="P166" s="47">
        <v>0</v>
      </c>
      <c r="Q166" s="48">
        <f t="shared" si="26"/>
        <v>0</v>
      </c>
      <c r="R166" s="49">
        <v>9969</v>
      </c>
    </row>
    <row r="167" spans="2:18" ht="15.75">
      <c r="B167" s="104">
        <f t="shared" si="27"/>
        <v>25</v>
      </c>
      <c r="C167" s="41" t="s">
        <v>170</v>
      </c>
      <c r="D167" s="41" t="s">
        <v>130</v>
      </c>
      <c r="E167" s="42">
        <v>10117.188</v>
      </c>
      <c r="F167" s="117">
        <v>10</v>
      </c>
      <c r="G167" s="44">
        <f t="shared" si="24"/>
        <v>1011.7188</v>
      </c>
      <c r="H167" s="45">
        <v>42222.777</v>
      </c>
      <c r="I167" s="45">
        <v>605072.482</v>
      </c>
      <c r="J167" s="45">
        <v>62654.755</v>
      </c>
      <c r="K167" s="45">
        <v>0</v>
      </c>
      <c r="L167" s="45">
        <v>13874.424</v>
      </c>
      <c r="M167" s="46">
        <f t="shared" si="25"/>
        <v>5541.304</v>
      </c>
      <c r="N167" s="45">
        <v>8333.12</v>
      </c>
      <c r="O167" s="47">
        <v>25</v>
      </c>
      <c r="P167" s="47">
        <v>10</v>
      </c>
      <c r="Q167" s="48">
        <f t="shared" si="26"/>
        <v>35</v>
      </c>
      <c r="R167" s="49">
        <v>29420</v>
      </c>
    </row>
    <row r="168" spans="2:18" ht="15.75">
      <c r="B168" s="104"/>
      <c r="C168" s="41"/>
      <c r="D168" s="41"/>
      <c r="E168" s="42"/>
      <c r="F168" s="117"/>
      <c r="G168" s="44"/>
      <c r="H168" s="45"/>
      <c r="I168" s="45"/>
      <c r="J168" s="45"/>
      <c r="K168" s="45"/>
      <c r="L168" s="45"/>
      <c r="M168" s="46"/>
      <c r="N168" s="45"/>
      <c r="O168" s="47"/>
      <c r="P168" s="47"/>
      <c r="Q168" s="48"/>
      <c r="R168" s="49"/>
    </row>
    <row r="169" spans="2:18" s="112" customFormat="1" ht="15.75">
      <c r="B169" s="104">
        <f>COUNT(B143:B168)</f>
        <v>25</v>
      </c>
      <c r="C169" s="105"/>
      <c r="D169" s="105"/>
      <c r="E169" s="105">
        <f>SUBTOTAL(9,E143:E168)</f>
        <v>214606.73099999997</v>
      </c>
      <c r="F169" s="41"/>
      <c r="G169" s="107">
        <f aca="true" t="shared" si="28" ref="G169:N169">SUBTOTAL(9,G143:G168)</f>
        <v>21460.6731</v>
      </c>
      <c r="H169" s="105">
        <f t="shared" si="28"/>
        <v>482830.401</v>
      </c>
      <c r="I169" s="105">
        <f t="shared" si="28"/>
        <v>5196874.323</v>
      </c>
      <c r="J169" s="105">
        <f t="shared" si="28"/>
        <v>533891.021</v>
      </c>
      <c r="K169" s="105">
        <f t="shared" si="28"/>
        <v>0</v>
      </c>
      <c r="L169" s="105">
        <f t="shared" si="28"/>
        <v>59382.753000000004</v>
      </c>
      <c r="M169" s="107">
        <f t="shared" si="28"/>
        <v>18796.5951</v>
      </c>
      <c r="N169" s="105">
        <f t="shared" si="28"/>
        <v>40586.1579</v>
      </c>
      <c r="O169" s="114"/>
      <c r="P169" s="114"/>
      <c r="Q169" s="110"/>
      <c r="R169" s="111">
        <f>SUBTOTAL(9,R143:R168)</f>
        <v>525978</v>
      </c>
    </row>
    <row r="170" spans="2:18" ht="15.75">
      <c r="B170" s="82"/>
      <c r="C170" s="83"/>
      <c r="D170" s="83"/>
      <c r="E170" s="84"/>
      <c r="F170" s="85"/>
      <c r="G170" s="86"/>
      <c r="H170" s="93"/>
      <c r="I170" s="93"/>
      <c r="J170" s="94"/>
      <c r="K170" s="93"/>
      <c r="L170" s="94"/>
      <c r="M170" s="98"/>
      <c r="N170" s="94"/>
      <c r="O170" s="96"/>
      <c r="P170" s="96"/>
      <c r="Q170" s="97"/>
      <c r="R170" s="99"/>
    </row>
    <row r="171" spans="2:18" ht="18">
      <c r="B171" s="82"/>
      <c r="C171" s="113" t="s">
        <v>171</v>
      </c>
      <c r="D171" s="92"/>
      <c r="E171" s="84"/>
      <c r="F171" s="85"/>
      <c r="G171" s="86"/>
      <c r="H171" s="93"/>
      <c r="I171" s="93"/>
      <c r="J171" s="94"/>
      <c r="K171" s="93"/>
      <c r="L171" s="94"/>
      <c r="M171" s="98"/>
      <c r="N171" s="94"/>
      <c r="O171" s="96"/>
      <c r="P171" s="96"/>
      <c r="Q171" s="97"/>
      <c r="R171" s="99"/>
    </row>
    <row r="172" spans="2:18" ht="15.75">
      <c r="B172" s="82"/>
      <c r="C172" s="83"/>
      <c r="D172" s="83"/>
      <c r="E172" s="84"/>
      <c r="F172" s="85"/>
      <c r="G172" s="86"/>
      <c r="H172" s="93"/>
      <c r="I172" s="93"/>
      <c r="J172" s="94"/>
      <c r="K172" s="93"/>
      <c r="L172" s="94"/>
      <c r="M172" s="98"/>
      <c r="N172" s="94"/>
      <c r="O172" s="96"/>
      <c r="P172" s="96"/>
      <c r="Q172" s="97"/>
      <c r="R172" s="99"/>
    </row>
    <row r="173" spans="2:18" ht="15.75">
      <c r="B173" s="104">
        <v>1</v>
      </c>
      <c r="C173" s="41" t="s">
        <v>172</v>
      </c>
      <c r="D173" s="41" t="s">
        <v>130</v>
      </c>
      <c r="E173" s="42">
        <v>1022.351</v>
      </c>
      <c r="F173" s="117">
        <v>10</v>
      </c>
      <c r="G173" s="44">
        <f aca="true" t="shared" si="29" ref="G173:G201">+E173/F173</f>
        <v>102.2351</v>
      </c>
      <c r="H173" s="45">
        <v>8444.191</v>
      </c>
      <c r="I173" s="45">
        <v>18544.907</v>
      </c>
      <c r="J173" s="45">
        <v>8808.686</v>
      </c>
      <c r="K173" s="45">
        <v>0</v>
      </c>
      <c r="L173" s="45">
        <v>1175.877</v>
      </c>
      <c r="M173" s="46">
        <f aca="true" t="shared" si="30" ref="M173:M201">+L173-N173</f>
        <v>76.72699999999986</v>
      </c>
      <c r="N173" s="45">
        <v>1099.15</v>
      </c>
      <c r="O173" s="47">
        <v>25</v>
      </c>
      <c r="P173" s="47">
        <v>10</v>
      </c>
      <c r="Q173" s="48">
        <f aca="true" t="shared" si="31" ref="Q173:Q201">SUM(O173:P173)</f>
        <v>35</v>
      </c>
      <c r="R173" s="49">
        <v>4556</v>
      </c>
    </row>
    <row r="174" spans="2:18" ht="15.75">
      <c r="B174" s="104">
        <f aca="true" t="shared" si="32" ref="B174:B201">+B173+1</f>
        <v>2</v>
      </c>
      <c r="C174" s="41" t="s">
        <v>173</v>
      </c>
      <c r="D174" s="41" t="s">
        <v>130</v>
      </c>
      <c r="E174" s="42">
        <v>500</v>
      </c>
      <c r="F174" s="117">
        <v>10</v>
      </c>
      <c r="G174" s="44">
        <f t="shared" si="29"/>
        <v>50</v>
      </c>
      <c r="H174" s="45">
        <v>379.763</v>
      </c>
      <c r="I174" s="45">
        <v>2749.498</v>
      </c>
      <c r="J174" s="45">
        <v>29.581</v>
      </c>
      <c r="K174" s="45">
        <v>0</v>
      </c>
      <c r="L174" s="45">
        <v>78.059</v>
      </c>
      <c r="M174" s="46">
        <f t="shared" si="30"/>
        <v>27.838</v>
      </c>
      <c r="N174" s="45">
        <v>50.221</v>
      </c>
      <c r="O174" s="47">
        <v>0</v>
      </c>
      <c r="P174" s="47">
        <v>0</v>
      </c>
      <c r="Q174" s="48">
        <f t="shared" si="31"/>
        <v>0</v>
      </c>
      <c r="R174" s="49">
        <v>791</v>
      </c>
    </row>
    <row r="175" spans="2:18" ht="15.75">
      <c r="B175" s="104">
        <f t="shared" si="32"/>
        <v>3</v>
      </c>
      <c r="C175" s="41" t="s">
        <v>174</v>
      </c>
      <c r="D175" s="41" t="s">
        <v>130</v>
      </c>
      <c r="E175" s="42">
        <v>160</v>
      </c>
      <c r="F175" s="117">
        <v>10</v>
      </c>
      <c r="G175" s="44">
        <f t="shared" si="29"/>
        <v>16</v>
      </c>
      <c r="H175" s="45">
        <v>183.5703</v>
      </c>
      <c r="I175" s="45">
        <v>377.9129</v>
      </c>
      <c r="J175" s="45">
        <v>42.0516</v>
      </c>
      <c r="K175" s="45">
        <v>0</v>
      </c>
      <c r="L175" s="45">
        <v>9.4476</v>
      </c>
      <c r="M175" s="46">
        <f t="shared" si="30"/>
        <v>3.9299</v>
      </c>
      <c r="N175" s="45">
        <v>5.5177</v>
      </c>
      <c r="O175" s="47">
        <v>0</v>
      </c>
      <c r="P175" s="47">
        <v>0</v>
      </c>
      <c r="Q175" s="48">
        <f t="shared" si="31"/>
        <v>0</v>
      </c>
      <c r="R175" s="49">
        <v>18</v>
      </c>
    </row>
    <row r="176" spans="2:18" ht="15.75">
      <c r="B176" s="104">
        <f t="shared" si="32"/>
        <v>4</v>
      </c>
      <c r="C176" s="41" t="s">
        <v>175</v>
      </c>
      <c r="D176" s="41" t="s">
        <v>130</v>
      </c>
      <c r="E176" s="42">
        <v>203.775</v>
      </c>
      <c r="F176" s="117">
        <v>10</v>
      </c>
      <c r="G176" s="44">
        <f t="shared" si="29"/>
        <v>20.3775</v>
      </c>
      <c r="H176" s="45">
        <v>295.9562</v>
      </c>
      <c r="I176" s="45">
        <v>1217.25</v>
      </c>
      <c r="J176" s="45">
        <v>674.9611</v>
      </c>
      <c r="K176" s="45">
        <v>0</v>
      </c>
      <c r="L176" s="45">
        <v>17.3857</v>
      </c>
      <c r="M176" s="46">
        <f t="shared" si="30"/>
        <v>10.726700000000001</v>
      </c>
      <c r="N176" s="45">
        <v>6.659</v>
      </c>
      <c r="O176" s="47">
        <v>0</v>
      </c>
      <c r="P176" s="47">
        <v>0</v>
      </c>
      <c r="Q176" s="48">
        <f t="shared" si="31"/>
        <v>0</v>
      </c>
      <c r="R176" s="49">
        <v>1908</v>
      </c>
    </row>
    <row r="177" spans="2:18" ht="15.75">
      <c r="B177" s="104">
        <f t="shared" si="32"/>
        <v>5</v>
      </c>
      <c r="C177" s="41" t="s">
        <v>176</v>
      </c>
      <c r="D177" s="41" t="s">
        <v>130</v>
      </c>
      <c r="E177" s="42">
        <v>268.447</v>
      </c>
      <c r="F177" s="117">
        <v>10</v>
      </c>
      <c r="G177" s="44">
        <f t="shared" si="29"/>
        <v>26.8447</v>
      </c>
      <c r="H177" s="45">
        <v>626.019</v>
      </c>
      <c r="I177" s="45">
        <v>1339.963</v>
      </c>
      <c r="J177" s="45">
        <v>564.169</v>
      </c>
      <c r="K177" s="45">
        <v>0.507</v>
      </c>
      <c r="L177" s="45">
        <v>-140.994</v>
      </c>
      <c r="M177" s="46">
        <f t="shared" si="30"/>
        <v>58.59100000000001</v>
      </c>
      <c r="N177" s="45">
        <v>-199.585</v>
      </c>
      <c r="O177" s="47">
        <v>25</v>
      </c>
      <c r="P177" s="47">
        <v>25</v>
      </c>
      <c r="Q177" s="48">
        <f t="shared" si="31"/>
        <v>50</v>
      </c>
      <c r="R177" s="49">
        <v>1084</v>
      </c>
    </row>
    <row r="178" spans="2:18" ht="15.75">
      <c r="B178" s="104">
        <f t="shared" si="32"/>
        <v>6</v>
      </c>
      <c r="C178" s="41" t="s">
        <v>177</v>
      </c>
      <c r="D178" s="41" t="s">
        <v>130</v>
      </c>
      <c r="E178" s="42"/>
      <c r="F178" s="117">
        <v>10</v>
      </c>
      <c r="G178" s="44">
        <f t="shared" si="29"/>
        <v>0</v>
      </c>
      <c r="H178" s="45"/>
      <c r="I178" s="45"/>
      <c r="J178" s="45"/>
      <c r="K178" s="45"/>
      <c r="L178" s="45"/>
      <c r="M178" s="46">
        <f t="shared" si="30"/>
        <v>0</v>
      </c>
      <c r="N178" s="45"/>
      <c r="O178" s="47"/>
      <c r="P178" s="47"/>
      <c r="Q178" s="48">
        <f t="shared" si="31"/>
        <v>0</v>
      </c>
      <c r="R178" s="49"/>
    </row>
    <row r="179" spans="2:18" ht="15.75">
      <c r="B179" s="104">
        <f t="shared" si="32"/>
        <v>7</v>
      </c>
      <c r="C179" s="41" t="s">
        <v>178</v>
      </c>
      <c r="D179" s="41" t="s">
        <v>130</v>
      </c>
      <c r="E179" s="42">
        <v>184.581</v>
      </c>
      <c r="F179" s="117">
        <v>10</v>
      </c>
      <c r="G179" s="44">
        <f t="shared" si="29"/>
        <v>18.458099999999998</v>
      </c>
      <c r="H179" s="45">
        <v>4187.07</v>
      </c>
      <c r="I179" s="45">
        <v>4343.68</v>
      </c>
      <c r="J179" s="45">
        <v>159.629</v>
      </c>
      <c r="K179" s="45">
        <v>0</v>
      </c>
      <c r="L179" s="45">
        <v>133.687</v>
      </c>
      <c r="M179" s="46">
        <f t="shared" si="30"/>
        <v>17.266000000000005</v>
      </c>
      <c r="N179" s="45">
        <v>116.421</v>
      </c>
      <c r="O179" s="47">
        <v>20</v>
      </c>
      <c r="P179" s="47">
        <v>20</v>
      </c>
      <c r="Q179" s="48">
        <f t="shared" si="31"/>
        <v>40</v>
      </c>
      <c r="R179" s="49">
        <v>745</v>
      </c>
    </row>
    <row r="180" spans="2:18" ht="15.75">
      <c r="B180" s="104">
        <f t="shared" si="32"/>
        <v>8</v>
      </c>
      <c r="C180" s="41" t="s">
        <v>179</v>
      </c>
      <c r="D180" s="41" t="s">
        <v>130</v>
      </c>
      <c r="E180" s="42">
        <v>457.244</v>
      </c>
      <c r="F180" s="117">
        <v>10</v>
      </c>
      <c r="G180" s="44">
        <f t="shared" si="29"/>
        <v>45.7244</v>
      </c>
      <c r="H180" s="45">
        <v>921.9587</v>
      </c>
      <c r="I180" s="45">
        <v>1293.5437</v>
      </c>
      <c r="J180" s="45">
        <v>233.736</v>
      </c>
      <c r="K180" s="45">
        <v>0</v>
      </c>
      <c r="L180" s="45">
        <v>53.7529</v>
      </c>
      <c r="M180" s="46">
        <f t="shared" si="30"/>
        <v>35.331399999999995</v>
      </c>
      <c r="N180" s="45">
        <v>18.4215</v>
      </c>
      <c r="O180" s="47">
        <v>0</v>
      </c>
      <c r="P180" s="47">
        <v>0</v>
      </c>
      <c r="Q180" s="48">
        <f t="shared" si="31"/>
        <v>0</v>
      </c>
      <c r="R180" s="49">
        <v>1522</v>
      </c>
    </row>
    <row r="181" spans="2:18" ht="15.75">
      <c r="B181" s="104">
        <f t="shared" si="32"/>
        <v>9</v>
      </c>
      <c r="C181" s="41" t="s">
        <v>180</v>
      </c>
      <c r="D181" s="41" t="s">
        <v>130</v>
      </c>
      <c r="E181" s="42">
        <v>121</v>
      </c>
      <c r="F181" s="117">
        <v>10</v>
      </c>
      <c r="G181" s="44">
        <f t="shared" si="29"/>
        <v>12.1</v>
      </c>
      <c r="H181" s="45"/>
      <c r="I181" s="45"/>
      <c r="J181" s="45"/>
      <c r="K181" s="45"/>
      <c r="L181" s="45">
        <v>-37.399</v>
      </c>
      <c r="M181" s="46">
        <f t="shared" si="30"/>
        <v>0.3290000000000006</v>
      </c>
      <c r="N181" s="45">
        <v>-37.728</v>
      </c>
      <c r="O181" s="47">
        <v>0</v>
      </c>
      <c r="P181" s="47">
        <v>0</v>
      </c>
      <c r="Q181" s="48">
        <f t="shared" si="31"/>
        <v>0</v>
      </c>
      <c r="R181" s="49"/>
    </row>
    <row r="182" spans="2:18" ht="15.75">
      <c r="B182" s="104">
        <f t="shared" si="32"/>
        <v>10</v>
      </c>
      <c r="C182" s="41" t="s">
        <v>181</v>
      </c>
      <c r="D182" s="41" t="s">
        <v>130</v>
      </c>
      <c r="E182" s="42">
        <v>228.526</v>
      </c>
      <c r="F182" s="117">
        <v>10</v>
      </c>
      <c r="G182" s="44">
        <f t="shared" si="29"/>
        <v>22.852600000000002</v>
      </c>
      <c r="H182" s="45">
        <v>866.8351</v>
      </c>
      <c r="I182" s="45">
        <v>1273.3237</v>
      </c>
      <c r="J182" s="45">
        <v>664.5414</v>
      </c>
      <c r="K182" s="45">
        <v>0</v>
      </c>
      <c r="L182" s="45">
        <v>277.016</v>
      </c>
      <c r="M182" s="46">
        <f t="shared" si="30"/>
        <v>11.189000000000021</v>
      </c>
      <c r="N182" s="45">
        <v>265.827</v>
      </c>
      <c r="O182" s="47">
        <v>10</v>
      </c>
      <c r="P182" s="47">
        <v>13</v>
      </c>
      <c r="Q182" s="48">
        <f t="shared" si="31"/>
        <v>23</v>
      </c>
      <c r="R182" s="49">
        <v>335</v>
      </c>
    </row>
    <row r="183" spans="2:18" ht="15.75">
      <c r="B183" s="104">
        <f t="shared" si="32"/>
        <v>11</v>
      </c>
      <c r="C183" s="41" t="s">
        <v>182</v>
      </c>
      <c r="D183" s="41" t="s">
        <v>130</v>
      </c>
      <c r="E183" s="42">
        <v>413.6</v>
      </c>
      <c r="F183" s="117">
        <v>10</v>
      </c>
      <c r="G183" s="44">
        <f t="shared" si="29"/>
        <v>41.36</v>
      </c>
      <c r="H183" s="45">
        <v>415.341</v>
      </c>
      <c r="I183" s="45">
        <v>563.1643</v>
      </c>
      <c r="J183" s="45">
        <v>60.9322</v>
      </c>
      <c r="K183" s="45">
        <v>0</v>
      </c>
      <c r="L183" s="45">
        <v>45.5207</v>
      </c>
      <c r="M183" s="46">
        <f t="shared" si="30"/>
        <v>0.8126999999999995</v>
      </c>
      <c r="N183" s="45">
        <v>44.708</v>
      </c>
      <c r="O183" s="47">
        <v>0</v>
      </c>
      <c r="P183" s="47">
        <v>0</v>
      </c>
      <c r="Q183" s="48">
        <f t="shared" si="31"/>
        <v>0</v>
      </c>
      <c r="R183" s="49">
        <v>1132</v>
      </c>
    </row>
    <row r="184" spans="2:18" ht="15.75">
      <c r="B184" s="104">
        <f t="shared" si="32"/>
        <v>12</v>
      </c>
      <c r="C184" s="41" t="s">
        <v>183</v>
      </c>
      <c r="D184" s="41" t="s">
        <v>130</v>
      </c>
      <c r="E184" s="42">
        <v>1150</v>
      </c>
      <c r="F184" s="117">
        <v>10</v>
      </c>
      <c r="G184" s="44">
        <f t="shared" si="29"/>
        <v>115</v>
      </c>
      <c r="H184" s="45">
        <v>10105.943</v>
      </c>
      <c r="I184" s="45">
        <v>21229.692</v>
      </c>
      <c r="J184" s="45">
        <v>6346.404</v>
      </c>
      <c r="K184" s="45">
        <v>0</v>
      </c>
      <c r="L184" s="45">
        <v>-5442.922</v>
      </c>
      <c r="M184" s="46">
        <f t="shared" si="30"/>
        <v>28.304000000000087</v>
      </c>
      <c r="N184" s="45">
        <v>-5471.226</v>
      </c>
      <c r="O184" s="47">
        <v>32.5</v>
      </c>
      <c r="P184" s="47">
        <v>0</v>
      </c>
      <c r="Q184" s="48">
        <f t="shared" si="31"/>
        <v>32.5</v>
      </c>
      <c r="R184" s="49">
        <v>2174</v>
      </c>
    </row>
    <row r="185" spans="2:18" ht="15.75">
      <c r="B185" s="104">
        <f t="shared" si="32"/>
        <v>13</v>
      </c>
      <c r="C185" s="41" t="s">
        <v>184</v>
      </c>
      <c r="D185" s="41" t="s">
        <v>130</v>
      </c>
      <c r="E185" s="42">
        <v>750</v>
      </c>
      <c r="F185" s="117">
        <v>10</v>
      </c>
      <c r="G185" s="44">
        <f t="shared" si="29"/>
        <v>75</v>
      </c>
      <c r="H185" s="45">
        <v>1254.381</v>
      </c>
      <c r="I185" s="45">
        <v>11886.331</v>
      </c>
      <c r="J185" s="45">
        <v>-301.64</v>
      </c>
      <c r="K185" s="45">
        <v>0</v>
      </c>
      <c r="L185" s="45">
        <v>-314.959</v>
      </c>
      <c r="M185" s="46">
        <f t="shared" si="30"/>
        <v>158.2</v>
      </c>
      <c r="N185" s="45">
        <v>-473.159</v>
      </c>
      <c r="O185" s="47">
        <v>45</v>
      </c>
      <c r="P185" s="47">
        <v>0</v>
      </c>
      <c r="Q185" s="48">
        <f t="shared" si="31"/>
        <v>45</v>
      </c>
      <c r="R185" s="49">
        <v>1217</v>
      </c>
    </row>
    <row r="186" spans="2:18" ht="15.75">
      <c r="B186" s="104">
        <f t="shared" si="32"/>
        <v>14</v>
      </c>
      <c r="C186" s="41" t="s">
        <v>185</v>
      </c>
      <c r="D186" s="41" t="s">
        <v>130</v>
      </c>
      <c r="E186" s="42">
        <v>355.914</v>
      </c>
      <c r="F186" s="117">
        <v>5</v>
      </c>
      <c r="G186" s="44">
        <f t="shared" si="29"/>
        <v>71.1828</v>
      </c>
      <c r="H186" s="45">
        <v>663.29</v>
      </c>
      <c r="I186" s="45">
        <v>1457.466</v>
      </c>
      <c r="J186" s="45">
        <v>402.949</v>
      </c>
      <c r="K186" s="45">
        <v>0</v>
      </c>
      <c r="L186" s="45">
        <v>-379.447</v>
      </c>
      <c r="M186" s="46">
        <f t="shared" si="30"/>
        <v>16.980999999999995</v>
      </c>
      <c r="N186" s="45">
        <v>-396.428</v>
      </c>
      <c r="O186" s="47">
        <v>12.5</v>
      </c>
      <c r="P186" s="47">
        <v>12.5</v>
      </c>
      <c r="Q186" s="48">
        <f t="shared" si="31"/>
        <v>25</v>
      </c>
      <c r="R186" s="49">
        <v>1692</v>
      </c>
    </row>
    <row r="187" spans="2:18" ht="15.75">
      <c r="B187" s="104">
        <f t="shared" si="32"/>
        <v>15</v>
      </c>
      <c r="C187" s="41" t="s">
        <v>186</v>
      </c>
      <c r="D187" s="41" t="s">
        <v>130</v>
      </c>
      <c r="E187" s="42">
        <v>598.689</v>
      </c>
      <c r="F187" s="117">
        <v>10</v>
      </c>
      <c r="G187" s="44">
        <f t="shared" si="29"/>
        <v>59.8689</v>
      </c>
      <c r="H187" s="45">
        <v>10846.519</v>
      </c>
      <c r="I187" s="45">
        <v>13200.639</v>
      </c>
      <c r="J187" s="45">
        <v>477.716</v>
      </c>
      <c r="K187" s="45">
        <v>0</v>
      </c>
      <c r="L187" s="45">
        <v>-404.103</v>
      </c>
      <c r="M187" s="46">
        <f t="shared" si="30"/>
        <v>-27.061000000000035</v>
      </c>
      <c r="N187" s="45">
        <v>-377.042</v>
      </c>
      <c r="O187" s="47">
        <v>15</v>
      </c>
      <c r="P187" s="47">
        <v>50</v>
      </c>
      <c r="Q187" s="48">
        <f t="shared" si="31"/>
        <v>65</v>
      </c>
      <c r="R187" s="49">
        <v>1576</v>
      </c>
    </row>
    <row r="188" spans="2:18" ht="15.75">
      <c r="B188" s="104">
        <f t="shared" si="32"/>
        <v>16</v>
      </c>
      <c r="C188" s="41" t="s">
        <v>187</v>
      </c>
      <c r="D188" s="41" t="s">
        <v>130</v>
      </c>
      <c r="E188" s="42">
        <v>659.148</v>
      </c>
      <c r="F188" s="117">
        <v>10</v>
      </c>
      <c r="G188" s="44">
        <f t="shared" si="29"/>
        <v>65.9148</v>
      </c>
      <c r="H188" s="45">
        <v>2061.314</v>
      </c>
      <c r="I188" s="45">
        <v>5425.172</v>
      </c>
      <c r="J188" s="45">
        <v>2809.413</v>
      </c>
      <c r="K188" s="45">
        <v>0</v>
      </c>
      <c r="L188" s="45">
        <v>-179.153</v>
      </c>
      <c r="M188" s="46">
        <f t="shared" si="30"/>
        <v>88.09600000000003</v>
      </c>
      <c r="N188" s="45">
        <v>-267.249</v>
      </c>
      <c r="O188" s="47">
        <v>15</v>
      </c>
      <c r="P188" s="47">
        <v>0</v>
      </c>
      <c r="Q188" s="48">
        <f t="shared" si="31"/>
        <v>15</v>
      </c>
      <c r="R188" s="49">
        <v>1315</v>
      </c>
    </row>
    <row r="189" spans="2:18" ht="15.75">
      <c r="B189" s="104">
        <f t="shared" si="32"/>
        <v>17</v>
      </c>
      <c r="C189" s="41" t="s">
        <v>188</v>
      </c>
      <c r="D189" s="41" t="s">
        <v>130</v>
      </c>
      <c r="E189" s="42">
        <v>627.12</v>
      </c>
      <c r="F189" s="117">
        <v>10</v>
      </c>
      <c r="G189" s="44">
        <f t="shared" si="29"/>
        <v>62.712</v>
      </c>
      <c r="H189" s="45">
        <v>416.562</v>
      </c>
      <c r="I189" s="45">
        <v>5642.877</v>
      </c>
      <c r="J189" s="45">
        <v>-110.311</v>
      </c>
      <c r="K189" s="45">
        <v>0</v>
      </c>
      <c r="L189" s="45">
        <v>-49.972</v>
      </c>
      <c r="M189" s="46">
        <f t="shared" si="30"/>
        <v>5</v>
      </c>
      <c r="N189" s="45">
        <v>-54.972</v>
      </c>
      <c r="O189" s="47">
        <v>0</v>
      </c>
      <c r="P189" s="47">
        <v>0</v>
      </c>
      <c r="Q189" s="48">
        <f t="shared" si="31"/>
        <v>0</v>
      </c>
      <c r="R189" s="49">
        <v>1823</v>
      </c>
    </row>
    <row r="190" spans="2:18" ht="15.75">
      <c r="B190" s="104">
        <f t="shared" si="32"/>
        <v>18</v>
      </c>
      <c r="C190" s="41" t="s">
        <v>189</v>
      </c>
      <c r="D190" s="41" t="s">
        <v>130</v>
      </c>
      <c r="E190" s="42">
        <v>200</v>
      </c>
      <c r="F190" s="117">
        <v>10</v>
      </c>
      <c r="G190" s="44">
        <f t="shared" si="29"/>
        <v>20</v>
      </c>
      <c r="H190" s="45"/>
      <c r="I190" s="45"/>
      <c r="J190" s="45"/>
      <c r="K190" s="45"/>
      <c r="L190" s="45">
        <v>25.404</v>
      </c>
      <c r="M190" s="46">
        <f t="shared" si="30"/>
        <v>3.1350000000000016</v>
      </c>
      <c r="N190" s="45">
        <v>22.269</v>
      </c>
      <c r="O190" s="47">
        <v>0</v>
      </c>
      <c r="P190" s="47">
        <v>0</v>
      </c>
      <c r="Q190" s="48">
        <f t="shared" si="31"/>
        <v>0</v>
      </c>
      <c r="R190" s="49"/>
    </row>
    <row r="191" spans="2:18" ht="15.75">
      <c r="B191" s="104">
        <f t="shared" si="32"/>
        <v>19</v>
      </c>
      <c r="C191" s="41" t="s">
        <v>190</v>
      </c>
      <c r="D191" s="41" t="s">
        <v>130</v>
      </c>
      <c r="E191" s="42">
        <v>3000</v>
      </c>
      <c r="F191" s="117">
        <v>10</v>
      </c>
      <c r="G191" s="44">
        <f t="shared" si="29"/>
        <v>300</v>
      </c>
      <c r="H191" s="45">
        <v>7265.7443</v>
      </c>
      <c r="I191" s="45">
        <v>12528.4591</v>
      </c>
      <c r="J191" s="45">
        <v>2890.1497</v>
      </c>
      <c r="K191" s="45">
        <v>0</v>
      </c>
      <c r="L191" s="45">
        <v>1138.9998</v>
      </c>
      <c r="M191" s="46">
        <f t="shared" si="30"/>
        <v>252.77480000000003</v>
      </c>
      <c r="N191" s="45">
        <v>886.225</v>
      </c>
      <c r="O191" s="47">
        <v>25</v>
      </c>
      <c r="P191" s="47">
        <v>0</v>
      </c>
      <c r="Q191" s="48">
        <f t="shared" si="31"/>
        <v>25</v>
      </c>
      <c r="R191" s="49">
        <v>6148</v>
      </c>
    </row>
    <row r="192" spans="2:18" ht="15.75">
      <c r="B192" s="104">
        <f t="shared" si="32"/>
        <v>20</v>
      </c>
      <c r="C192" s="41" t="s">
        <v>191</v>
      </c>
      <c r="D192" s="41" t="s">
        <v>130</v>
      </c>
      <c r="E192" s="42">
        <v>350</v>
      </c>
      <c r="F192" s="117">
        <v>10</v>
      </c>
      <c r="G192" s="44">
        <f t="shared" si="29"/>
        <v>35</v>
      </c>
      <c r="H192" s="45">
        <v>208.956</v>
      </c>
      <c r="I192" s="45">
        <v>704.236</v>
      </c>
      <c r="J192" s="45">
        <v>235.8</v>
      </c>
      <c r="K192" s="45">
        <v>0</v>
      </c>
      <c r="L192" s="45">
        <v>-50.417</v>
      </c>
      <c r="M192" s="46">
        <f t="shared" si="30"/>
        <v>2.835000000000001</v>
      </c>
      <c r="N192" s="45">
        <v>-53.252</v>
      </c>
      <c r="O192" s="47">
        <v>0</v>
      </c>
      <c r="P192" s="47">
        <v>0</v>
      </c>
      <c r="Q192" s="48">
        <f t="shared" si="31"/>
        <v>0</v>
      </c>
      <c r="R192" s="49">
        <v>4786</v>
      </c>
    </row>
    <row r="193" spans="2:18" ht="15.75">
      <c r="B193" s="104">
        <f t="shared" si="32"/>
        <v>21</v>
      </c>
      <c r="C193" s="41" t="s">
        <v>192</v>
      </c>
      <c r="D193" s="41" t="s">
        <v>130</v>
      </c>
      <c r="E193" s="42">
        <v>120</v>
      </c>
      <c r="F193" s="117">
        <v>10</v>
      </c>
      <c r="G193" s="44">
        <f t="shared" si="29"/>
        <v>12</v>
      </c>
      <c r="H193" s="45">
        <v>111.9723</v>
      </c>
      <c r="I193" s="45">
        <v>215.8709</v>
      </c>
      <c r="J193" s="45">
        <v>8.5806</v>
      </c>
      <c r="K193" s="45">
        <v>0</v>
      </c>
      <c r="L193" s="45">
        <v>-1.403</v>
      </c>
      <c r="M193" s="46">
        <f t="shared" si="30"/>
        <v>0.03499999999999992</v>
      </c>
      <c r="N193" s="45">
        <v>-1.438</v>
      </c>
      <c r="O193" s="47">
        <v>0</v>
      </c>
      <c r="P193" s="47">
        <v>0</v>
      </c>
      <c r="Q193" s="48">
        <f t="shared" si="31"/>
        <v>0</v>
      </c>
      <c r="R193" s="49">
        <v>636</v>
      </c>
    </row>
    <row r="194" spans="2:18" ht="15.75">
      <c r="B194" s="104">
        <f t="shared" si="32"/>
        <v>22</v>
      </c>
      <c r="C194" s="41" t="s">
        <v>193</v>
      </c>
      <c r="D194" s="41" t="s">
        <v>130</v>
      </c>
      <c r="E194" s="42">
        <v>239.385</v>
      </c>
      <c r="F194" s="117">
        <v>5</v>
      </c>
      <c r="G194" s="44">
        <f t="shared" si="29"/>
        <v>47.876999999999995</v>
      </c>
      <c r="H194" s="45">
        <v>1768.874</v>
      </c>
      <c r="I194" s="45">
        <v>2701.366</v>
      </c>
      <c r="J194" s="45">
        <v>484.039</v>
      </c>
      <c r="K194" s="45">
        <v>0</v>
      </c>
      <c r="L194" s="45">
        <v>-44.911</v>
      </c>
      <c r="M194" s="46">
        <f t="shared" si="30"/>
        <v>-7.475999999999999</v>
      </c>
      <c r="N194" s="45">
        <v>-37.435</v>
      </c>
      <c r="O194" s="47">
        <v>20</v>
      </c>
      <c r="P194" s="47">
        <v>10</v>
      </c>
      <c r="Q194" s="48">
        <f t="shared" si="31"/>
        <v>30</v>
      </c>
      <c r="R194" s="49">
        <v>2597</v>
      </c>
    </row>
    <row r="195" spans="2:18" ht="15.75">
      <c r="B195" s="104">
        <f t="shared" si="32"/>
        <v>23</v>
      </c>
      <c r="C195" s="41" t="s">
        <v>194</v>
      </c>
      <c r="D195" s="41" t="s">
        <v>130</v>
      </c>
      <c r="E195" s="42"/>
      <c r="F195" s="117">
        <v>10</v>
      </c>
      <c r="G195" s="44">
        <f t="shared" si="29"/>
        <v>0</v>
      </c>
      <c r="H195" s="45"/>
      <c r="I195" s="45"/>
      <c r="J195" s="45"/>
      <c r="K195" s="45"/>
      <c r="L195" s="45"/>
      <c r="M195" s="46">
        <f t="shared" si="30"/>
        <v>0</v>
      </c>
      <c r="N195" s="45"/>
      <c r="O195" s="47"/>
      <c r="P195" s="47"/>
      <c r="Q195" s="48">
        <f t="shared" si="31"/>
        <v>0</v>
      </c>
      <c r="R195" s="49"/>
    </row>
    <row r="196" spans="2:18" ht="15.75">
      <c r="B196" s="104">
        <f t="shared" si="32"/>
        <v>24</v>
      </c>
      <c r="C196" s="41" t="s">
        <v>195</v>
      </c>
      <c r="D196" s="41" t="s">
        <v>130</v>
      </c>
      <c r="E196" s="42">
        <v>229.093</v>
      </c>
      <c r="F196" s="117">
        <v>10</v>
      </c>
      <c r="G196" s="44">
        <f t="shared" si="29"/>
        <v>22.909299999999998</v>
      </c>
      <c r="H196" s="45">
        <v>355.2265</v>
      </c>
      <c r="I196" s="45">
        <v>938.722</v>
      </c>
      <c r="J196" s="45">
        <v>465.183</v>
      </c>
      <c r="K196" s="45">
        <v>0.1994</v>
      </c>
      <c r="L196" s="45">
        <v>52.2598</v>
      </c>
      <c r="M196" s="46">
        <f t="shared" si="30"/>
        <v>11.75</v>
      </c>
      <c r="N196" s="45">
        <v>40.5098</v>
      </c>
      <c r="O196" s="47">
        <v>0</v>
      </c>
      <c r="P196" s="47">
        <v>10</v>
      </c>
      <c r="Q196" s="48">
        <f t="shared" si="31"/>
        <v>10</v>
      </c>
      <c r="R196" s="49">
        <v>1075</v>
      </c>
    </row>
    <row r="197" spans="2:18" ht="15.75">
      <c r="B197" s="104">
        <f t="shared" si="32"/>
        <v>25</v>
      </c>
      <c r="C197" s="41" t="s">
        <v>196</v>
      </c>
      <c r="D197" s="41" t="s">
        <v>130</v>
      </c>
      <c r="E197" s="42">
        <v>175</v>
      </c>
      <c r="F197" s="117">
        <v>10</v>
      </c>
      <c r="G197" s="44">
        <f t="shared" si="29"/>
        <v>17.5</v>
      </c>
      <c r="H197" s="45">
        <v>207.787</v>
      </c>
      <c r="I197" s="45">
        <v>755.2417</v>
      </c>
      <c r="J197" s="45">
        <v>579.2087</v>
      </c>
      <c r="K197" s="45">
        <v>0</v>
      </c>
      <c r="L197" s="45">
        <v>-63.847</v>
      </c>
      <c r="M197" s="46">
        <f t="shared" si="30"/>
        <v>7.905999999999999</v>
      </c>
      <c r="N197" s="45">
        <v>-71.753</v>
      </c>
      <c r="O197" s="47">
        <v>0</v>
      </c>
      <c r="P197" s="47">
        <v>0</v>
      </c>
      <c r="Q197" s="48">
        <f t="shared" si="31"/>
        <v>0</v>
      </c>
      <c r="R197" s="49">
        <v>388</v>
      </c>
    </row>
    <row r="198" spans="2:18" ht="15.75">
      <c r="B198" s="104">
        <f t="shared" si="32"/>
        <v>26</v>
      </c>
      <c r="C198" s="41" t="s">
        <v>197</v>
      </c>
      <c r="D198" s="41" t="s">
        <v>130</v>
      </c>
      <c r="E198" s="42">
        <v>168.75</v>
      </c>
      <c r="F198" s="117">
        <v>10</v>
      </c>
      <c r="G198" s="44">
        <f t="shared" si="29"/>
        <v>16.875</v>
      </c>
      <c r="H198" s="45">
        <v>320.987</v>
      </c>
      <c r="I198" s="45">
        <v>536.2377</v>
      </c>
      <c r="J198" s="45">
        <v>153.262</v>
      </c>
      <c r="K198" s="45">
        <v>0</v>
      </c>
      <c r="L198" s="45">
        <v>82.292</v>
      </c>
      <c r="M198" s="46">
        <f t="shared" si="30"/>
        <v>7.518000000000001</v>
      </c>
      <c r="N198" s="45">
        <v>74.774</v>
      </c>
      <c r="O198" s="47">
        <v>0</v>
      </c>
      <c r="P198" s="47">
        <v>25</v>
      </c>
      <c r="Q198" s="48">
        <f t="shared" si="31"/>
        <v>25</v>
      </c>
      <c r="R198" s="49">
        <v>803</v>
      </c>
    </row>
    <row r="199" spans="2:18" ht="15.75">
      <c r="B199" s="104">
        <f t="shared" si="32"/>
        <v>27</v>
      </c>
      <c r="C199" s="41" t="s">
        <v>198</v>
      </c>
      <c r="D199" s="41" t="s">
        <v>130</v>
      </c>
      <c r="E199" s="42">
        <v>81.6</v>
      </c>
      <c r="F199" s="117">
        <v>10</v>
      </c>
      <c r="G199" s="44">
        <f t="shared" si="29"/>
        <v>8.16</v>
      </c>
      <c r="H199" s="45"/>
      <c r="I199" s="45"/>
      <c r="J199" s="45"/>
      <c r="K199" s="45"/>
      <c r="L199" s="45">
        <v>-11.276</v>
      </c>
      <c r="M199" s="46">
        <f t="shared" si="30"/>
        <v>0</v>
      </c>
      <c r="N199" s="45">
        <v>-11.276</v>
      </c>
      <c r="O199" s="47">
        <v>0</v>
      </c>
      <c r="P199" s="47">
        <v>0</v>
      </c>
      <c r="Q199" s="48">
        <f t="shared" si="31"/>
        <v>0</v>
      </c>
      <c r="R199" s="49"/>
    </row>
    <row r="200" spans="2:18" ht="15.75">
      <c r="B200" s="104">
        <f t="shared" si="32"/>
        <v>28</v>
      </c>
      <c r="C200" s="50" t="s">
        <v>199</v>
      </c>
      <c r="D200" s="50" t="s">
        <v>130</v>
      </c>
      <c r="E200" s="51">
        <v>302.407</v>
      </c>
      <c r="F200" s="52">
        <v>10</v>
      </c>
      <c r="G200" s="53">
        <f t="shared" si="29"/>
        <v>30.240699999999997</v>
      </c>
      <c r="H200" s="54">
        <v>483.8452</v>
      </c>
      <c r="I200" s="54">
        <v>844.6534</v>
      </c>
      <c r="J200" s="54">
        <v>358.7772</v>
      </c>
      <c r="K200" s="54">
        <v>0</v>
      </c>
      <c r="L200" s="54">
        <v>58.223</v>
      </c>
      <c r="M200" s="58">
        <f t="shared" si="30"/>
        <v>2.3100000000000023</v>
      </c>
      <c r="N200" s="54">
        <v>55.913</v>
      </c>
      <c r="O200" s="55">
        <v>0</v>
      </c>
      <c r="P200" s="55">
        <v>14</v>
      </c>
      <c r="Q200" s="59">
        <f t="shared" si="31"/>
        <v>14</v>
      </c>
      <c r="R200" s="60">
        <v>532</v>
      </c>
    </row>
    <row r="201" spans="2:18" ht="15.75">
      <c r="B201" s="104">
        <f t="shared" si="32"/>
        <v>29</v>
      </c>
      <c r="C201" s="41" t="s">
        <v>200</v>
      </c>
      <c r="D201" s="41" t="s">
        <v>130</v>
      </c>
      <c r="E201" s="42">
        <v>210</v>
      </c>
      <c r="F201" s="43">
        <v>10</v>
      </c>
      <c r="G201" s="44">
        <f t="shared" si="29"/>
        <v>21</v>
      </c>
      <c r="H201" s="45"/>
      <c r="I201" s="45"/>
      <c r="J201" s="45"/>
      <c r="K201" s="45"/>
      <c r="L201" s="45">
        <v>16.808</v>
      </c>
      <c r="M201" s="46">
        <f t="shared" si="30"/>
        <v>13.176</v>
      </c>
      <c r="N201" s="45">
        <v>3.632</v>
      </c>
      <c r="O201" s="47">
        <v>0</v>
      </c>
      <c r="P201" s="47">
        <v>10</v>
      </c>
      <c r="Q201" s="48">
        <f t="shared" si="31"/>
        <v>10</v>
      </c>
      <c r="R201" s="49"/>
    </row>
    <row r="202" spans="2:18" ht="15.75">
      <c r="B202" s="116"/>
      <c r="C202" s="62"/>
      <c r="D202" s="62"/>
      <c r="E202" s="63"/>
      <c r="F202" s="118"/>
      <c r="G202" s="65"/>
      <c r="H202" s="66"/>
      <c r="I202" s="66"/>
      <c r="J202" s="66"/>
      <c r="K202" s="66"/>
      <c r="L202" s="66"/>
      <c r="M202" s="67"/>
      <c r="N202" s="66"/>
      <c r="O202" s="68"/>
      <c r="P202" s="68"/>
      <c r="Q202" s="69"/>
      <c r="R202" s="70"/>
    </row>
    <row r="203" spans="2:18" ht="15.75">
      <c r="B203" s="116"/>
      <c r="C203" s="62"/>
      <c r="D203" s="62"/>
      <c r="E203" s="63"/>
      <c r="F203" s="118"/>
      <c r="G203" s="65"/>
      <c r="H203" s="66"/>
      <c r="I203" s="66"/>
      <c r="J203" s="66"/>
      <c r="K203" s="66"/>
      <c r="L203" s="66"/>
      <c r="M203" s="67"/>
      <c r="N203" s="66"/>
      <c r="O203" s="68"/>
      <c r="P203" s="68"/>
      <c r="Q203" s="69"/>
      <c r="R203" s="70"/>
    </row>
    <row r="204" spans="2:18" ht="18.75">
      <c r="B204" s="116"/>
      <c r="C204" s="71" t="s">
        <v>58</v>
      </c>
      <c r="D204" s="62"/>
      <c r="E204" s="63"/>
      <c r="F204" s="118"/>
      <c r="G204" s="65"/>
      <c r="H204" s="66"/>
      <c r="I204" s="66"/>
      <c r="J204" s="66"/>
      <c r="K204" s="66"/>
      <c r="L204" s="66"/>
      <c r="M204" s="67"/>
      <c r="N204" s="66"/>
      <c r="O204" s="68"/>
      <c r="P204" s="68"/>
      <c r="Q204" s="69"/>
      <c r="R204" s="70"/>
    </row>
    <row r="205" spans="2:18" ht="15.75">
      <c r="B205" s="104">
        <f>+B201+1</f>
        <v>30</v>
      </c>
      <c r="C205" s="41" t="s">
        <v>201</v>
      </c>
      <c r="D205" s="41" t="s">
        <v>130</v>
      </c>
      <c r="E205" s="42"/>
      <c r="F205" s="117">
        <v>10</v>
      </c>
      <c r="G205" s="44">
        <f aca="true" t="shared" si="33" ref="G205:G213">+E205/F205</f>
        <v>0</v>
      </c>
      <c r="H205" s="45"/>
      <c r="I205" s="45"/>
      <c r="J205" s="45"/>
      <c r="K205" s="45"/>
      <c r="L205" s="45"/>
      <c r="M205" s="46">
        <f aca="true" t="shared" si="34" ref="M205:M213">+L205-N205</f>
        <v>0</v>
      </c>
      <c r="N205" s="45"/>
      <c r="O205" s="47"/>
      <c r="P205" s="47"/>
      <c r="Q205" s="48">
        <f aca="true" t="shared" si="35" ref="Q205:Q213">SUM(O205:P205)</f>
        <v>0</v>
      </c>
      <c r="R205" s="49"/>
    </row>
    <row r="206" spans="2:18" ht="15.75">
      <c r="B206" s="104">
        <f aca="true" t="shared" si="36" ref="B206:B213">+B205+1</f>
        <v>31</v>
      </c>
      <c r="C206" s="41" t="s">
        <v>202</v>
      </c>
      <c r="D206" s="41" t="s">
        <v>130</v>
      </c>
      <c r="E206" s="42"/>
      <c r="F206" s="117">
        <v>10</v>
      </c>
      <c r="G206" s="44">
        <f t="shared" si="33"/>
        <v>0</v>
      </c>
      <c r="H206" s="45"/>
      <c r="I206" s="45"/>
      <c r="J206" s="45"/>
      <c r="K206" s="45"/>
      <c r="L206" s="45"/>
      <c r="M206" s="46">
        <f t="shared" si="34"/>
        <v>0</v>
      </c>
      <c r="N206" s="45"/>
      <c r="O206" s="47"/>
      <c r="P206" s="47"/>
      <c r="Q206" s="48">
        <f t="shared" si="35"/>
        <v>0</v>
      </c>
      <c r="R206" s="49"/>
    </row>
    <row r="207" spans="2:18" ht="15.75">
      <c r="B207" s="104">
        <f t="shared" si="36"/>
        <v>32</v>
      </c>
      <c r="C207" s="41" t="s">
        <v>203</v>
      </c>
      <c r="D207" s="41" t="s">
        <v>130</v>
      </c>
      <c r="E207" s="42"/>
      <c r="F207" s="117">
        <v>10</v>
      </c>
      <c r="G207" s="44">
        <f t="shared" si="33"/>
        <v>0</v>
      </c>
      <c r="H207" s="45"/>
      <c r="I207" s="45"/>
      <c r="J207" s="45"/>
      <c r="K207" s="45"/>
      <c r="L207" s="45"/>
      <c r="M207" s="46">
        <f t="shared" si="34"/>
        <v>0</v>
      </c>
      <c r="N207" s="45"/>
      <c r="O207" s="47"/>
      <c r="P207" s="47"/>
      <c r="Q207" s="48">
        <f t="shared" si="35"/>
        <v>0</v>
      </c>
      <c r="R207" s="49"/>
    </row>
    <row r="208" spans="2:18" ht="15.75">
      <c r="B208" s="104">
        <f t="shared" si="36"/>
        <v>33</v>
      </c>
      <c r="C208" s="41" t="s">
        <v>204</v>
      </c>
      <c r="D208" s="41" t="s">
        <v>130</v>
      </c>
      <c r="E208" s="42">
        <v>5</v>
      </c>
      <c r="F208" s="117">
        <v>10</v>
      </c>
      <c r="G208" s="44">
        <f t="shared" si="33"/>
        <v>0.5</v>
      </c>
      <c r="H208" s="45"/>
      <c r="I208" s="45"/>
      <c r="J208" s="45"/>
      <c r="K208" s="45"/>
      <c r="L208" s="45">
        <v>-0.272</v>
      </c>
      <c r="M208" s="46">
        <f t="shared" si="34"/>
        <v>-0.272</v>
      </c>
      <c r="N208" s="45"/>
      <c r="O208" s="47"/>
      <c r="P208" s="47"/>
      <c r="Q208" s="48">
        <f t="shared" si="35"/>
        <v>0</v>
      </c>
      <c r="R208" s="49"/>
    </row>
    <row r="209" spans="2:18" ht="15.75">
      <c r="B209" s="104">
        <f t="shared" si="36"/>
        <v>34</v>
      </c>
      <c r="C209" s="41" t="s">
        <v>205</v>
      </c>
      <c r="D209" s="41" t="s">
        <v>130</v>
      </c>
      <c r="E209" s="42">
        <v>10</v>
      </c>
      <c r="F209" s="117">
        <v>100</v>
      </c>
      <c r="G209" s="44">
        <f t="shared" si="33"/>
        <v>0.1</v>
      </c>
      <c r="H209" s="45"/>
      <c r="I209" s="45"/>
      <c r="J209" s="45"/>
      <c r="K209" s="45"/>
      <c r="L209" s="45">
        <v>-0.446</v>
      </c>
      <c r="M209" s="46">
        <f t="shared" si="34"/>
        <v>0</v>
      </c>
      <c r="N209" s="45">
        <v>-0.446</v>
      </c>
      <c r="O209" s="47">
        <v>0</v>
      </c>
      <c r="P209" s="47">
        <v>0</v>
      </c>
      <c r="Q209" s="48">
        <f t="shared" si="35"/>
        <v>0</v>
      </c>
      <c r="R209" s="49"/>
    </row>
    <row r="210" spans="2:18" ht="15.75">
      <c r="B210" s="104">
        <f t="shared" si="36"/>
        <v>35</v>
      </c>
      <c r="C210" s="41" t="s">
        <v>206</v>
      </c>
      <c r="D210" s="41" t="s">
        <v>130</v>
      </c>
      <c r="E210" s="42"/>
      <c r="F210" s="117">
        <v>10</v>
      </c>
      <c r="G210" s="44">
        <f t="shared" si="33"/>
        <v>0</v>
      </c>
      <c r="H210" s="45"/>
      <c r="I210" s="45"/>
      <c r="J210" s="45"/>
      <c r="K210" s="45"/>
      <c r="L210" s="45"/>
      <c r="M210" s="46">
        <f t="shared" si="34"/>
        <v>0</v>
      </c>
      <c r="N210" s="45"/>
      <c r="O210" s="47"/>
      <c r="P210" s="47"/>
      <c r="Q210" s="48">
        <f t="shared" si="35"/>
        <v>0</v>
      </c>
      <c r="R210" s="49"/>
    </row>
    <row r="211" spans="2:18" ht="15.75">
      <c r="B211" s="104">
        <f t="shared" si="36"/>
        <v>36</v>
      </c>
      <c r="C211" s="41" t="s">
        <v>207</v>
      </c>
      <c r="D211" s="41" t="s">
        <v>130</v>
      </c>
      <c r="E211" s="42"/>
      <c r="F211" s="117">
        <v>10</v>
      </c>
      <c r="G211" s="44">
        <f t="shared" si="33"/>
        <v>0</v>
      </c>
      <c r="H211" s="45"/>
      <c r="I211" s="45"/>
      <c r="J211" s="45"/>
      <c r="K211" s="45"/>
      <c r="L211" s="45"/>
      <c r="M211" s="46">
        <f t="shared" si="34"/>
        <v>0</v>
      </c>
      <c r="N211" s="45"/>
      <c r="O211" s="47"/>
      <c r="P211" s="47"/>
      <c r="Q211" s="48">
        <f t="shared" si="35"/>
        <v>0</v>
      </c>
      <c r="R211" s="49"/>
    </row>
    <row r="212" spans="2:18" ht="15.75">
      <c r="B212" s="104">
        <f t="shared" si="36"/>
        <v>37</v>
      </c>
      <c r="C212" s="41" t="s">
        <v>208</v>
      </c>
      <c r="D212" s="41" t="s">
        <v>130</v>
      </c>
      <c r="E212" s="42">
        <v>7.5</v>
      </c>
      <c r="F212" s="117">
        <v>10</v>
      </c>
      <c r="G212" s="44">
        <f t="shared" si="33"/>
        <v>0.75</v>
      </c>
      <c r="H212" s="45"/>
      <c r="I212" s="45"/>
      <c r="J212" s="45"/>
      <c r="K212" s="45"/>
      <c r="L212" s="45">
        <v>-2.672</v>
      </c>
      <c r="M212" s="46">
        <f t="shared" si="34"/>
        <v>0</v>
      </c>
      <c r="N212" s="45">
        <v>-2.672</v>
      </c>
      <c r="O212" s="47">
        <v>0</v>
      </c>
      <c r="P212" s="47">
        <v>0</v>
      </c>
      <c r="Q212" s="48">
        <f t="shared" si="35"/>
        <v>0</v>
      </c>
      <c r="R212" s="49"/>
    </row>
    <row r="213" spans="2:18" ht="15.75">
      <c r="B213" s="104">
        <f t="shared" si="36"/>
        <v>38</v>
      </c>
      <c r="C213" s="41" t="s">
        <v>209</v>
      </c>
      <c r="D213" s="41" t="s">
        <v>130</v>
      </c>
      <c r="E213" s="42"/>
      <c r="F213" s="117">
        <v>10</v>
      </c>
      <c r="G213" s="44">
        <f t="shared" si="33"/>
        <v>0</v>
      </c>
      <c r="H213" s="45"/>
      <c r="I213" s="45"/>
      <c r="J213" s="45"/>
      <c r="K213" s="45"/>
      <c r="L213" s="45"/>
      <c r="M213" s="46">
        <f t="shared" si="34"/>
        <v>0</v>
      </c>
      <c r="N213" s="45"/>
      <c r="O213" s="47"/>
      <c r="P213" s="47"/>
      <c r="Q213" s="48">
        <f t="shared" si="35"/>
        <v>0</v>
      </c>
      <c r="R213" s="49"/>
    </row>
    <row r="214" spans="2:18" ht="15.75">
      <c r="B214" s="104"/>
      <c r="C214" s="41"/>
      <c r="D214" s="41"/>
      <c r="E214" s="42"/>
      <c r="F214" s="43"/>
      <c r="G214" s="44"/>
      <c r="H214" s="45"/>
      <c r="I214" s="45"/>
      <c r="J214" s="45"/>
      <c r="K214" s="45"/>
      <c r="L214" s="45"/>
      <c r="M214" s="46"/>
      <c r="N214" s="45"/>
      <c r="O214" s="47"/>
      <c r="P214" s="47"/>
      <c r="Q214" s="48"/>
      <c r="R214" s="49"/>
    </row>
    <row r="215" spans="2:18" s="112" customFormat="1" ht="15.75">
      <c r="B215" s="104">
        <f>COUNT(B173:B214)</f>
        <v>38</v>
      </c>
      <c r="C215" s="105"/>
      <c r="D215" s="105"/>
      <c r="E215" s="105">
        <f>SUBTOTAL(9,E173:E214)</f>
        <v>12799.130000000001</v>
      </c>
      <c r="F215" s="41"/>
      <c r="G215" s="107">
        <f aca="true" t="shared" si="37" ref="G215:N215">SUBTOTAL(9,G173:G214)</f>
        <v>1338.5429000000001</v>
      </c>
      <c r="H215" s="105">
        <f t="shared" si="37"/>
        <v>52392.105599999995</v>
      </c>
      <c r="I215" s="105">
        <f t="shared" si="37"/>
        <v>109770.20639999998</v>
      </c>
      <c r="J215" s="105">
        <f t="shared" si="37"/>
        <v>26037.8185</v>
      </c>
      <c r="K215" s="105">
        <f t="shared" si="37"/>
        <v>0.7064</v>
      </c>
      <c r="L215" s="105">
        <f t="shared" si="37"/>
        <v>-3959.4604999999992</v>
      </c>
      <c r="M215" s="107">
        <f t="shared" si="37"/>
        <v>805.9525000000001</v>
      </c>
      <c r="N215" s="105">
        <f t="shared" si="37"/>
        <v>-4765.412999999999</v>
      </c>
      <c r="O215" s="114"/>
      <c r="P215" s="114"/>
      <c r="Q215" s="110"/>
      <c r="R215" s="111">
        <f>SUM(R173:R214)</f>
        <v>38853</v>
      </c>
    </row>
    <row r="216" spans="2:18" ht="15.75">
      <c r="B216" s="82"/>
      <c r="C216" s="83"/>
      <c r="D216" s="83"/>
      <c r="E216" s="84"/>
      <c r="F216" s="85"/>
      <c r="G216" s="86"/>
      <c r="H216" s="93"/>
      <c r="I216" s="93"/>
      <c r="J216" s="94"/>
      <c r="K216" s="93"/>
      <c r="L216" s="94"/>
      <c r="M216" s="98"/>
      <c r="N216" s="94"/>
      <c r="O216" s="96"/>
      <c r="P216" s="96"/>
      <c r="Q216" s="97"/>
      <c r="R216" s="99"/>
    </row>
    <row r="217" spans="2:18" ht="18">
      <c r="B217" s="82"/>
      <c r="C217" s="113" t="s">
        <v>210</v>
      </c>
      <c r="D217" s="92"/>
      <c r="E217" s="84"/>
      <c r="F217" s="85"/>
      <c r="G217" s="86"/>
      <c r="H217" s="93"/>
      <c r="I217" s="93"/>
      <c r="J217" s="94"/>
      <c r="K217" s="93"/>
      <c r="L217" s="94"/>
      <c r="M217" s="98"/>
      <c r="N217" s="94"/>
      <c r="O217" s="96"/>
      <c r="P217" s="96"/>
      <c r="Q217" s="97"/>
      <c r="R217" s="99"/>
    </row>
    <row r="218" spans="2:18" ht="15.75">
      <c r="B218" s="82"/>
      <c r="C218" s="83"/>
      <c r="D218" s="83"/>
      <c r="E218" s="84"/>
      <c r="F218" s="85"/>
      <c r="G218" s="86"/>
      <c r="H218" s="93"/>
      <c r="I218" s="93"/>
      <c r="J218" s="94"/>
      <c r="K218" s="93"/>
      <c r="L218" s="94"/>
      <c r="M218" s="98"/>
      <c r="N218" s="94"/>
      <c r="O218" s="96"/>
      <c r="P218" s="96"/>
      <c r="Q218" s="97"/>
      <c r="R218" s="99"/>
    </row>
    <row r="219" spans="2:18" ht="15.75">
      <c r="B219" s="104">
        <v>1</v>
      </c>
      <c r="C219" s="41" t="s">
        <v>211</v>
      </c>
      <c r="D219" s="41" t="s">
        <v>36</v>
      </c>
      <c r="E219" s="42">
        <v>77.258</v>
      </c>
      <c r="F219" s="43">
        <v>10</v>
      </c>
      <c r="G219" s="44">
        <f aca="true" t="shared" si="38" ref="G219:G250">+E219/F219</f>
        <v>7.7258</v>
      </c>
      <c r="H219" s="45">
        <v>-147.1577</v>
      </c>
      <c r="I219" s="45">
        <v>498.2134</v>
      </c>
      <c r="J219" s="45">
        <v>44.1371</v>
      </c>
      <c r="K219" s="45">
        <v>1.5484</v>
      </c>
      <c r="L219" s="45">
        <v>-25.6851</v>
      </c>
      <c r="M219" s="46">
        <f aca="true" t="shared" si="39" ref="M219:M250">+L219-N219</f>
        <v>0.23080000000000211</v>
      </c>
      <c r="N219" s="45">
        <v>-25.9159</v>
      </c>
      <c r="O219" s="47">
        <v>0</v>
      </c>
      <c r="P219" s="47">
        <v>0</v>
      </c>
      <c r="Q219" s="48">
        <f aca="true" t="shared" si="40" ref="Q219:Q250">SUM(O219:P219)</f>
        <v>0</v>
      </c>
      <c r="R219" s="49">
        <v>860</v>
      </c>
    </row>
    <row r="220" spans="2:18" ht="15.75">
      <c r="B220" s="104">
        <f aca="true" t="shared" si="41" ref="B220:B251">+B219+1</f>
        <v>2</v>
      </c>
      <c r="C220" s="41" t="s">
        <v>212</v>
      </c>
      <c r="D220" s="41" t="s">
        <v>36</v>
      </c>
      <c r="E220" s="42">
        <v>222.133</v>
      </c>
      <c r="F220" s="43">
        <v>5</v>
      </c>
      <c r="G220" s="44">
        <f t="shared" si="38"/>
        <v>44.4266</v>
      </c>
      <c r="H220" s="45">
        <v>-154.0996</v>
      </c>
      <c r="I220" s="45">
        <v>1234.6202</v>
      </c>
      <c r="J220" s="45">
        <v>484.555</v>
      </c>
      <c r="K220" s="45">
        <v>69.1915</v>
      </c>
      <c r="L220" s="45">
        <v>-37.7357</v>
      </c>
      <c r="M220" s="46">
        <f t="shared" si="39"/>
        <v>2.429299999999998</v>
      </c>
      <c r="N220" s="45">
        <v>-40.165</v>
      </c>
      <c r="O220" s="47">
        <v>0</v>
      </c>
      <c r="P220" s="47">
        <v>0</v>
      </c>
      <c r="Q220" s="48">
        <f t="shared" si="40"/>
        <v>0</v>
      </c>
      <c r="R220" s="49">
        <v>1104</v>
      </c>
    </row>
    <row r="221" spans="2:18" ht="15.75">
      <c r="B221" s="104">
        <f t="shared" si="41"/>
        <v>3</v>
      </c>
      <c r="C221" s="41" t="s">
        <v>213</v>
      </c>
      <c r="D221" s="41" t="s">
        <v>36</v>
      </c>
      <c r="E221" s="42">
        <v>8</v>
      </c>
      <c r="F221" s="43">
        <v>10</v>
      </c>
      <c r="G221" s="44">
        <f t="shared" si="38"/>
        <v>0.8</v>
      </c>
      <c r="H221" s="45">
        <v>97.4601</v>
      </c>
      <c r="I221" s="45">
        <v>552.7607</v>
      </c>
      <c r="J221" s="45">
        <v>865.6649</v>
      </c>
      <c r="K221" s="45">
        <v>26.1991</v>
      </c>
      <c r="L221" s="45">
        <v>-31.045</v>
      </c>
      <c r="M221" s="46">
        <f t="shared" si="39"/>
        <v>-5.5762</v>
      </c>
      <c r="N221" s="45">
        <v>-25.4688</v>
      </c>
      <c r="O221" s="47">
        <v>0</v>
      </c>
      <c r="P221" s="47">
        <v>0</v>
      </c>
      <c r="Q221" s="48">
        <f t="shared" si="40"/>
        <v>0</v>
      </c>
      <c r="R221" s="49">
        <v>161</v>
      </c>
    </row>
    <row r="222" spans="2:18" ht="15.75">
      <c r="B222" s="104">
        <f t="shared" si="41"/>
        <v>4</v>
      </c>
      <c r="C222" s="41" t="s">
        <v>214</v>
      </c>
      <c r="D222" s="41" t="s">
        <v>36</v>
      </c>
      <c r="E222" s="42">
        <v>75.6</v>
      </c>
      <c r="F222" s="43">
        <v>10</v>
      </c>
      <c r="G222" s="44">
        <f t="shared" si="38"/>
        <v>7.56</v>
      </c>
      <c r="H222" s="45">
        <v>202.963</v>
      </c>
      <c r="I222" s="45">
        <v>611.7197</v>
      </c>
      <c r="J222" s="45">
        <v>828.5704</v>
      </c>
      <c r="K222" s="45">
        <v>28.4049</v>
      </c>
      <c r="L222" s="45">
        <v>-11.185</v>
      </c>
      <c r="M222" s="46">
        <f t="shared" si="39"/>
        <v>12.389000000000001</v>
      </c>
      <c r="N222" s="45">
        <v>-23.574</v>
      </c>
      <c r="O222" s="47">
        <v>0</v>
      </c>
      <c r="P222" s="47">
        <v>0</v>
      </c>
      <c r="Q222" s="48">
        <f t="shared" si="40"/>
        <v>0</v>
      </c>
      <c r="R222" s="49">
        <v>2008</v>
      </c>
    </row>
    <row r="223" spans="2:18" ht="15.75">
      <c r="B223" s="104">
        <f t="shared" si="41"/>
        <v>5</v>
      </c>
      <c r="C223" s="41" t="s">
        <v>215</v>
      </c>
      <c r="D223" s="41" t="s">
        <v>36</v>
      </c>
      <c r="E223" s="42">
        <v>82.847</v>
      </c>
      <c r="F223" s="43">
        <v>10</v>
      </c>
      <c r="G223" s="44">
        <f t="shared" si="38"/>
        <v>8.284699999999999</v>
      </c>
      <c r="H223" s="45">
        <v>289.9502</v>
      </c>
      <c r="I223" s="45">
        <v>3065.4535</v>
      </c>
      <c r="J223" s="45">
        <v>1118.0196</v>
      </c>
      <c r="K223" s="45">
        <v>228.1867</v>
      </c>
      <c r="L223" s="45">
        <v>-69.2499</v>
      </c>
      <c r="M223" s="46">
        <f t="shared" si="39"/>
        <v>14.506799999999998</v>
      </c>
      <c r="N223" s="45">
        <v>-83.7567</v>
      </c>
      <c r="O223" s="47">
        <v>5</v>
      </c>
      <c r="P223" s="47">
        <v>0</v>
      </c>
      <c r="Q223" s="48">
        <f t="shared" si="40"/>
        <v>5</v>
      </c>
      <c r="R223" s="49">
        <v>539</v>
      </c>
    </row>
    <row r="224" spans="2:18" ht="15.75">
      <c r="B224" s="104">
        <f t="shared" si="41"/>
        <v>6</v>
      </c>
      <c r="C224" s="41" t="s">
        <v>216</v>
      </c>
      <c r="D224" s="41" t="s">
        <v>36</v>
      </c>
      <c r="E224" s="42">
        <v>14</v>
      </c>
      <c r="F224" s="43">
        <v>10</v>
      </c>
      <c r="G224" s="44">
        <f t="shared" si="38"/>
        <v>1.4</v>
      </c>
      <c r="H224" s="45">
        <v>292.143</v>
      </c>
      <c r="I224" s="45">
        <v>2500.941</v>
      </c>
      <c r="J224" s="45">
        <v>2084.502</v>
      </c>
      <c r="K224" s="45">
        <v>73.553</v>
      </c>
      <c r="L224" s="45">
        <v>-65.726</v>
      </c>
      <c r="M224" s="46">
        <f t="shared" si="39"/>
        <v>-31.214999999999996</v>
      </c>
      <c r="N224" s="45">
        <v>-34.511</v>
      </c>
      <c r="O224" s="47">
        <v>0</v>
      </c>
      <c r="P224" s="47">
        <v>0</v>
      </c>
      <c r="Q224" s="48">
        <f t="shared" si="40"/>
        <v>0</v>
      </c>
      <c r="R224" s="49">
        <v>85</v>
      </c>
    </row>
    <row r="225" spans="2:18" ht="15.75">
      <c r="B225" s="104">
        <f t="shared" si="41"/>
        <v>7</v>
      </c>
      <c r="C225" s="41" t="s">
        <v>217</v>
      </c>
      <c r="D225" s="41" t="s">
        <v>36</v>
      </c>
      <c r="E225" s="42">
        <v>132.75</v>
      </c>
      <c r="F225" s="43">
        <v>10</v>
      </c>
      <c r="G225" s="44">
        <f t="shared" si="38"/>
        <v>13.275</v>
      </c>
      <c r="H225" s="45"/>
      <c r="I225" s="45"/>
      <c r="J225" s="45"/>
      <c r="K225" s="45"/>
      <c r="L225" s="45">
        <v>10.49</v>
      </c>
      <c r="M225" s="46">
        <f t="shared" si="39"/>
        <v>33.846000000000004</v>
      </c>
      <c r="N225" s="45">
        <v>-23.356</v>
      </c>
      <c r="O225" s="47">
        <v>0</v>
      </c>
      <c r="P225" s="47">
        <v>0</v>
      </c>
      <c r="Q225" s="48">
        <f t="shared" si="40"/>
        <v>0</v>
      </c>
      <c r="R225" s="49"/>
    </row>
    <row r="226" spans="2:18" ht="15.75">
      <c r="B226" s="104">
        <f t="shared" si="41"/>
        <v>8</v>
      </c>
      <c r="C226" s="41" t="s">
        <v>218</v>
      </c>
      <c r="D226" s="41" t="s">
        <v>36</v>
      </c>
      <c r="E226" s="42">
        <v>28.96</v>
      </c>
      <c r="F226" s="43">
        <v>10</v>
      </c>
      <c r="G226" s="44">
        <f t="shared" si="38"/>
        <v>2.896</v>
      </c>
      <c r="H226" s="45">
        <v>95.64</v>
      </c>
      <c r="I226" s="45">
        <v>1180.036</v>
      </c>
      <c r="J226" s="45">
        <v>739.868</v>
      </c>
      <c r="K226" s="45">
        <v>67.162</v>
      </c>
      <c r="L226" s="45">
        <v>-44.157</v>
      </c>
      <c r="M226" s="46">
        <f t="shared" si="39"/>
        <v>-14.230999999999998</v>
      </c>
      <c r="N226" s="45">
        <v>-29.926</v>
      </c>
      <c r="O226" s="47">
        <v>0</v>
      </c>
      <c r="P226" s="47">
        <v>0</v>
      </c>
      <c r="Q226" s="48">
        <f t="shared" si="40"/>
        <v>0</v>
      </c>
      <c r="R226" s="49">
        <v>1617</v>
      </c>
    </row>
    <row r="227" spans="2:18" ht="15.75">
      <c r="B227" s="104">
        <f t="shared" si="41"/>
        <v>9</v>
      </c>
      <c r="C227" s="41" t="s">
        <v>219</v>
      </c>
      <c r="D227" s="41" t="s">
        <v>36</v>
      </c>
      <c r="E227" s="42">
        <v>91</v>
      </c>
      <c r="F227" s="43">
        <v>10</v>
      </c>
      <c r="G227" s="44">
        <f t="shared" si="38"/>
        <v>9.1</v>
      </c>
      <c r="H227" s="45">
        <v>29.0938</v>
      </c>
      <c r="I227" s="45">
        <v>40.9874</v>
      </c>
      <c r="J227" s="45">
        <v>0</v>
      </c>
      <c r="K227" s="45">
        <v>0.1786</v>
      </c>
      <c r="L227" s="45">
        <v>132.3529</v>
      </c>
      <c r="M227" s="46">
        <f t="shared" si="39"/>
        <v>0.35360000000000014</v>
      </c>
      <c r="N227" s="45">
        <v>131.9993</v>
      </c>
      <c r="O227" s="47">
        <v>0</v>
      </c>
      <c r="P227" s="47">
        <v>0</v>
      </c>
      <c r="Q227" s="48">
        <f t="shared" si="40"/>
        <v>0</v>
      </c>
      <c r="R227" s="49">
        <v>322</v>
      </c>
    </row>
    <row r="228" spans="2:18" ht="15.75">
      <c r="B228" s="104">
        <f t="shared" si="41"/>
        <v>10</v>
      </c>
      <c r="C228" s="41" t="s">
        <v>220</v>
      </c>
      <c r="D228" s="41" t="s">
        <v>36</v>
      </c>
      <c r="E228" s="42">
        <v>141</v>
      </c>
      <c r="F228" s="43">
        <v>10</v>
      </c>
      <c r="G228" s="44">
        <f t="shared" si="38"/>
        <v>14.1</v>
      </c>
      <c r="H228" s="45">
        <v>0.9277</v>
      </c>
      <c r="I228" s="45">
        <v>1018.2102</v>
      </c>
      <c r="J228" s="45">
        <v>905.2134</v>
      </c>
      <c r="K228" s="45">
        <v>57.3889</v>
      </c>
      <c r="L228" s="45">
        <v>-60.8696</v>
      </c>
      <c r="M228" s="46">
        <f t="shared" si="39"/>
        <v>-36.5108</v>
      </c>
      <c r="N228" s="45">
        <v>-24.3588</v>
      </c>
      <c r="O228" s="47">
        <v>0</v>
      </c>
      <c r="P228" s="47">
        <v>0</v>
      </c>
      <c r="Q228" s="48">
        <f t="shared" si="40"/>
        <v>0</v>
      </c>
      <c r="R228" s="49">
        <v>1062</v>
      </c>
    </row>
    <row r="229" spans="2:18" ht="15.75">
      <c r="B229" s="104">
        <f t="shared" si="41"/>
        <v>11</v>
      </c>
      <c r="C229" s="41" t="s">
        <v>221</v>
      </c>
      <c r="D229" s="41" t="s">
        <v>36</v>
      </c>
      <c r="E229" s="42">
        <v>98.01</v>
      </c>
      <c r="F229" s="43">
        <v>10</v>
      </c>
      <c r="G229" s="44">
        <f t="shared" si="38"/>
        <v>9.801</v>
      </c>
      <c r="H229" s="45">
        <v>-39.8642</v>
      </c>
      <c r="I229" s="45">
        <v>421.305</v>
      </c>
      <c r="J229" s="45">
        <v>166.6474</v>
      </c>
      <c r="K229" s="45">
        <v>14.3964</v>
      </c>
      <c r="L229" s="45">
        <v>-35.2669</v>
      </c>
      <c r="M229" s="46">
        <f t="shared" si="39"/>
        <v>3.151600000000002</v>
      </c>
      <c r="N229" s="45">
        <v>-38.4185</v>
      </c>
      <c r="O229" s="47">
        <v>0</v>
      </c>
      <c r="P229" s="47">
        <v>0</v>
      </c>
      <c r="Q229" s="48">
        <f t="shared" si="40"/>
        <v>0</v>
      </c>
      <c r="R229" s="49">
        <v>1456</v>
      </c>
    </row>
    <row r="230" spans="2:18" ht="15.75">
      <c r="B230" s="104">
        <f t="shared" si="41"/>
        <v>12</v>
      </c>
      <c r="C230" s="41" t="s">
        <v>222</v>
      </c>
      <c r="D230" s="41" t="s">
        <v>36</v>
      </c>
      <c r="E230" s="42">
        <v>400</v>
      </c>
      <c r="F230" s="43">
        <v>10</v>
      </c>
      <c r="G230" s="44">
        <f t="shared" si="38"/>
        <v>40</v>
      </c>
      <c r="H230" s="45">
        <v>135.8436</v>
      </c>
      <c r="I230" s="45">
        <v>1158.2625</v>
      </c>
      <c r="J230" s="45">
        <v>870.628</v>
      </c>
      <c r="K230" s="45">
        <v>34.3724</v>
      </c>
      <c r="L230" s="45">
        <v>10.665</v>
      </c>
      <c r="M230" s="46">
        <f t="shared" si="39"/>
        <v>9.572999999999999</v>
      </c>
      <c r="N230" s="45">
        <v>1.092</v>
      </c>
      <c r="O230" s="47">
        <v>0</v>
      </c>
      <c r="P230" s="47">
        <v>0</v>
      </c>
      <c r="Q230" s="48">
        <f t="shared" si="40"/>
        <v>0</v>
      </c>
      <c r="R230" s="49">
        <v>898</v>
      </c>
    </row>
    <row r="231" spans="2:18" ht="15.75">
      <c r="B231" s="104">
        <f t="shared" si="41"/>
        <v>13</v>
      </c>
      <c r="C231" s="41" t="s">
        <v>223</v>
      </c>
      <c r="D231" s="41" t="s">
        <v>36</v>
      </c>
      <c r="E231" s="42">
        <v>15.07</v>
      </c>
      <c r="F231" s="43">
        <v>10</v>
      </c>
      <c r="G231" s="44">
        <f t="shared" si="38"/>
        <v>1.5070000000000001</v>
      </c>
      <c r="H231" s="45">
        <v>-32.5597</v>
      </c>
      <c r="I231" s="45">
        <v>91.454</v>
      </c>
      <c r="J231" s="45">
        <v>20.496</v>
      </c>
      <c r="K231" s="45">
        <v>0.1076</v>
      </c>
      <c r="L231" s="45">
        <v>-15.926</v>
      </c>
      <c r="M231" s="46">
        <f t="shared" si="39"/>
        <v>0.8699999999999992</v>
      </c>
      <c r="N231" s="45">
        <v>-16.796</v>
      </c>
      <c r="O231" s="47">
        <v>0</v>
      </c>
      <c r="P231" s="47">
        <v>0</v>
      </c>
      <c r="Q231" s="48">
        <f t="shared" si="40"/>
        <v>0</v>
      </c>
      <c r="R231" s="49">
        <v>440</v>
      </c>
    </row>
    <row r="232" spans="2:18" ht="15.75">
      <c r="B232" s="104">
        <f t="shared" si="41"/>
        <v>14</v>
      </c>
      <c r="C232" s="41" t="s">
        <v>224</v>
      </c>
      <c r="D232" s="41" t="s">
        <v>36</v>
      </c>
      <c r="E232" s="42">
        <v>124.1787</v>
      </c>
      <c r="F232" s="43">
        <v>10</v>
      </c>
      <c r="G232" s="44">
        <f t="shared" si="38"/>
        <v>12.41787</v>
      </c>
      <c r="H232" s="45">
        <v>229.5794</v>
      </c>
      <c r="I232" s="45">
        <v>711.8234</v>
      </c>
      <c r="J232" s="45">
        <v>1237.5686</v>
      </c>
      <c r="K232" s="45">
        <v>32.0376</v>
      </c>
      <c r="L232" s="45">
        <v>17.526</v>
      </c>
      <c r="M232" s="46">
        <f t="shared" si="39"/>
        <v>6.234</v>
      </c>
      <c r="N232" s="45">
        <v>11.292</v>
      </c>
      <c r="O232" s="47">
        <v>0</v>
      </c>
      <c r="P232" s="47">
        <v>0</v>
      </c>
      <c r="Q232" s="48">
        <f t="shared" si="40"/>
        <v>0</v>
      </c>
      <c r="R232" s="49">
        <v>1577</v>
      </c>
    </row>
    <row r="233" spans="2:18" ht="15.75">
      <c r="B233" s="104">
        <f t="shared" si="41"/>
        <v>15</v>
      </c>
      <c r="C233" s="41" t="s">
        <v>225</v>
      </c>
      <c r="D233" s="41" t="s">
        <v>36</v>
      </c>
      <c r="E233" s="42">
        <v>30.524</v>
      </c>
      <c r="F233" s="43">
        <v>10</v>
      </c>
      <c r="G233" s="44">
        <f t="shared" si="38"/>
        <v>3.0524</v>
      </c>
      <c r="H233" s="45">
        <v>7.6085</v>
      </c>
      <c r="I233" s="45">
        <v>1172.018</v>
      </c>
      <c r="J233" s="45">
        <v>867.5829</v>
      </c>
      <c r="K233" s="45">
        <v>54.3655</v>
      </c>
      <c r="L233" s="45">
        <v>-17.17</v>
      </c>
      <c r="M233" s="46">
        <f t="shared" si="39"/>
        <v>6.965</v>
      </c>
      <c r="N233" s="45">
        <v>-24.135</v>
      </c>
      <c r="O233" s="47">
        <v>0</v>
      </c>
      <c r="P233" s="47">
        <v>0</v>
      </c>
      <c r="Q233" s="48">
        <f t="shared" si="40"/>
        <v>0</v>
      </c>
      <c r="R233" s="49">
        <v>374</v>
      </c>
    </row>
    <row r="234" spans="2:18" ht="15.75">
      <c r="B234" s="104">
        <f t="shared" si="41"/>
        <v>16</v>
      </c>
      <c r="C234" s="41" t="s">
        <v>226</v>
      </c>
      <c r="D234" s="41" t="s">
        <v>36</v>
      </c>
      <c r="E234" s="42">
        <v>600</v>
      </c>
      <c r="F234" s="43">
        <v>10</v>
      </c>
      <c r="G234" s="44">
        <f t="shared" si="38"/>
        <v>60</v>
      </c>
      <c r="H234" s="45">
        <v>677.85</v>
      </c>
      <c r="I234" s="45">
        <v>1498.1191</v>
      </c>
      <c r="J234" s="45">
        <v>599.7841</v>
      </c>
      <c r="K234" s="45">
        <v>55.0457</v>
      </c>
      <c r="L234" s="45">
        <v>404.331</v>
      </c>
      <c r="M234" s="46">
        <f t="shared" si="39"/>
        <v>0.333500000000015</v>
      </c>
      <c r="N234" s="45">
        <v>403.9975</v>
      </c>
      <c r="O234" s="47">
        <v>10</v>
      </c>
      <c r="P234" s="47">
        <v>100</v>
      </c>
      <c r="Q234" s="48">
        <f t="shared" si="40"/>
        <v>110</v>
      </c>
      <c r="R234" s="49">
        <v>1034</v>
      </c>
    </row>
    <row r="235" spans="2:18" ht="15.75">
      <c r="B235" s="104">
        <f t="shared" si="41"/>
        <v>17</v>
      </c>
      <c r="C235" s="41" t="s">
        <v>227</v>
      </c>
      <c r="D235" s="41" t="s">
        <v>36</v>
      </c>
      <c r="E235" s="42">
        <v>80</v>
      </c>
      <c r="F235" s="43">
        <v>10</v>
      </c>
      <c r="G235" s="44">
        <f t="shared" si="38"/>
        <v>8</v>
      </c>
      <c r="H235" s="45">
        <v>-49.1348</v>
      </c>
      <c r="I235" s="45">
        <v>937.4335</v>
      </c>
      <c r="J235" s="45">
        <v>725.7029</v>
      </c>
      <c r="K235" s="45">
        <v>66.8712</v>
      </c>
      <c r="L235" s="45">
        <v>-104.7669</v>
      </c>
      <c r="M235" s="46">
        <f t="shared" si="39"/>
        <v>-8.333600000000004</v>
      </c>
      <c r="N235" s="45">
        <v>-96.4333</v>
      </c>
      <c r="O235" s="47">
        <v>0</v>
      </c>
      <c r="P235" s="47">
        <v>0</v>
      </c>
      <c r="Q235" s="48">
        <f t="shared" si="40"/>
        <v>0</v>
      </c>
      <c r="R235" s="49">
        <v>1405</v>
      </c>
    </row>
    <row r="236" spans="2:18" ht="15.75">
      <c r="B236" s="104">
        <f t="shared" si="41"/>
        <v>18</v>
      </c>
      <c r="C236" s="41" t="s">
        <v>228</v>
      </c>
      <c r="D236" s="41" t="s">
        <v>36</v>
      </c>
      <c r="E236" s="42">
        <v>99.096</v>
      </c>
      <c r="F236" s="43">
        <v>10</v>
      </c>
      <c r="G236" s="44">
        <f t="shared" si="38"/>
        <v>9.909600000000001</v>
      </c>
      <c r="H236" s="45">
        <v>-6.6539</v>
      </c>
      <c r="I236" s="45">
        <v>180.0439</v>
      </c>
      <c r="J236" s="45">
        <v>0</v>
      </c>
      <c r="K236" s="45">
        <v>3.91</v>
      </c>
      <c r="L236" s="45">
        <v>-12.1686</v>
      </c>
      <c r="M236" s="46">
        <f t="shared" si="39"/>
        <v>-39.4244</v>
      </c>
      <c r="N236" s="45">
        <v>27.2558</v>
      </c>
      <c r="O236" s="47">
        <v>0</v>
      </c>
      <c r="P236" s="47">
        <v>0</v>
      </c>
      <c r="Q236" s="48">
        <f t="shared" si="40"/>
        <v>0</v>
      </c>
      <c r="R236" s="49">
        <v>843</v>
      </c>
    </row>
    <row r="237" spans="2:18" ht="15.75">
      <c r="B237" s="104">
        <f t="shared" si="41"/>
        <v>19</v>
      </c>
      <c r="C237" s="41" t="s">
        <v>229</v>
      </c>
      <c r="D237" s="41" t="s">
        <v>36</v>
      </c>
      <c r="E237" s="42">
        <v>600</v>
      </c>
      <c r="F237" s="43">
        <v>10</v>
      </c>
      <c r="G237" s="44">
        <f t="shared" si="38"/>
        <v>60</v>
      </c>
      <c r="H237" s="45">
        <v>585.1939</v>
      </c>
      <c r="I237" s="45">
        <v>1826.6147</v>
      </c>
      <c r="J237" s="45">
        <v>1002.684</v>
      </c>
      <c r="K237" s="45">
        <v>107.9531</v>
      </c>
      <c r="L237" s="45">
        <v>-38.3655</v>
      </c>
      <c r="M237" s="46">
        <f t="shared" si="39"/>
        <v>-1.8255999999999943</v>
      </c>
      <c r="N237" s="45">
        <v>-36.5399</v>
      </c>
      <c r="O237" s="47">
        <v>0</v>
      </c>
      <c r="P237" s="47">
        <v>0</v>
      </c>
      <c r="Q237" s="48">
        <f t="shared" si="40"/>
        <v>0</v>
      </c>
      <c r="R237" s="49">
        <v>1418</v>
      </c>
    </row>
    <row r="238" spans="2:18" ht="15.75">
      <c r="B238" s="104">
        <f t="shared" si="41"/>
        <v>20</v>
      </c>
      <c r="C238" s="41" t="s">
        <v>230</v>
      </c>
      <c r="D238" s="41" t="s">
        <v>36</v>
      </c>
      <c r="E238" s="42">
        <v>56.825</v>
      </c>
      <c r="F238" s="43">
        <v>10</v>
      </c>
      <c r="G238" s="44">
        <f t="shared" si="38"/>
        <v>5.6825</v>
      </c>
      <c r="H238" s="45">
        <v>289.5461</v>
      </c>
      <c r="I238" s="45">
        <v>1039.2251</v>
      </c>
      <c r="J238" s="45">
        <v>1203.3118</v>
      </c>
      <c r="K238" s="45">
        <v>56.2251</v>
      </c>
      <c r="L238" s="45">
        <v>-72.565</v>
      </c>
      <c r="M238" s="46">
        <f t="shared" si="39"/>
        <v>27.084000000000003</v>
      </c>
      <c r="N238" s="45">
        <v>-99.649</v>
      </c>
      <c r="O238" s="47">
        <v>0</v>
      </c>
      <c r="P238" s="47">
        <v>0</v>
      </c>
      <c r="Q238" s="48">
        <f t="shared" si="40"/>
        <v>0</v>
      </c>
      <c r="R238" s="49">
        <v>718</v>
      </c>
    </row>
    <row r="239" spans="2:18" ht="15.75">
      <c r="B239" s="104">
        <f t="shared" si="41"/>
        <v>21</v>
      </c>
      <c r="C239" s="41" t="s">
        <v>231</v>
      </c>
      <c r="D239" s="41" t="s">
        <v>36</v>
      </c>
      <c r="E239" s="42">
        <v>34.34</v>
      </c>
      <c r="F239" s="43">
        <v>10</v>
      </c>
      <c r="G239" s="44">
        <f t="shared" si="38"/>
        <v>3.434</v>
      </c>
      <c r="H239" s="45">
        <v>222.7402</v>
      </c>
      <c r="I239" s="45">
        <v>896.2354</v>
      </c>
      <c r="J239" s="45">
        <v>1569.7753</v>
      </c>
      <c r="K239" s="45">
        <v>32.0448</v>
      </c>
      <c r="L239" s="45">
        <v>3.1286</v>
      </c>
      <c r="M239" s="46">
        <f t="shared" si="39"/>
        <v>11.2486</v>
      </c>
      <c r="N239" s="45">
        <v>-8.12</v>
      </c>
      <c r="O239" s="47">
        <v>0</v>
      </c>
      <c r="P239" s="47">
        <v>0</v>
      </c>
      <c r="Q239" s="48">
        <f t="shared" si="40"/>
        <v>0</v>
      </c>
      <c r="R239" s="49">
        <v>689</v>
      </c>
    </row>
    <row r="240" spans="2:18" ht="15.75">
      <c r="B240" s="104">
        <f t="shared" si="41"/>
        <v>22</v>
      </c>
      <c r="C240" s="41" t="s">
        <v>232</v>
      </c>
      <c r="D240" s="41" t="s">
        <v>36</v>
      </c>
      <c r="E240" s="42">
        <v>135.046</v>
      </c>
      <c r="F240" s="43">
        <v>10</v>
      </c>
      <c r="G240" s="44">
        <f t="shared" si="38"/>
        <v>13.5046</v>
      </c>
      <c r="H240" s="45">
        <v>950.6657</v>
      </c>
      <c r="I240" s="45">
        <v>4317.1627</v>
      </c>
      <c r="J240" s="45">
        <v>3188.7843</v>
      </c>
      <c r="K240" s="45">
        <v>284.3485</v>
      </c>
      <c r="L240" s="45">
        <v>-212.862</v>
      </c>
      <c r="M240" s="46">
        <f t="shared" si="39"/>
        <v>0.9039999999999964</v>
      </c>
      <c r="N240" s="45">
        <v>-213.766</v>
      </c>
      <c r="O240" s="47">
        <v>0</v>
      </c>
      <c r="P240" s="47">
        <v>0</v>
      </c>
      <c r="Q240" s="48">
        <f t="shared" si="40"/>
        <v>0</v>
      </c>
      <c r="R240" s="49">
        <v>260</v>
      </c>
    </row>
    <row r="241" spans="2:18" ht="15.75">
      <c r="B241" s="104">
        <f t="shared" si="41"/>
        <v>23</v>
      </c>
      <c r="C241" s="41" t="s">
        <v>233</v>
      </c>
      <c r="D241" s="41" t="s">
        <v>36</v>
      </c>
      <c r="E241" s="42">
        <v>185.303</v>
      </c>
      <c r="F241" s="43">
        <v>10</v>
      </c>
      <c r="G241" s="44">
        <f t="shared" si="38"/>
        <v>18.5303</v>
      </c>
      <c r="H241" s="45">
        <v>1073.041</v>
      </c>
      <c r="I241" s="45">
        <v>3128.7653</v>
      </c>
      <c r="J241" s="45">
        <v>3038.6658</v>
      </c>
      <c r="K241" s="45">
        <v>114.212</v>
      </c>
      <c r="L241" s="45">
        <v>132.36</v>
      </c>
      <c r="M241" s="46">
        <f t="shared" si="39"/>
        <v>-49.448999999999984</v>
      </c>
      <c r="N241" s="45">
        <v>181.809</v>
      </c>
      <c r="O241" s="47">
        <v>10</v>
      </c>
      <c r="P241" s="47">
        <v>0</v>
      </c>
      <c r="Q241" s="48">
        <f t="shared" si="40"/>
        <v>10</v>
      </c>
      <c r="R241" s="49">
        <v>816</v>
      </c>
    </row>
    <row r="242" spans="2:18" ht="15.75">
      <c r="B242" s="104">
        <f t="shared" si="41"/>
        <v>24</v>
      </c>
      <c r="C242" s="41" t="s">
        <v>234</v>
      </c>
      <c r="D242" s="41" t="s">
        <v>36</v>
      </c>
      <c r="E242" s="42">
        <v>109.5</v>
      </c>
      <c r="F242" s="43">
        <v>10</v>
      </c>
      <c r="G242" s="44">
        <f t="shared" si="38"/>
        <v>10.95</v>
      </c>
      <c r="H242" s="45">
        <v>484.2884</v>
      </c>
      <c r="I242" s="45">
        <v>1806.4926</v>
      </c>
      <c r="J242" s="45">
        <v>1828.9322</v>
      </c>
      <c r="K242" s="45">
        <v>94.675</v>
      </c>
      <c r="L242" s="45">
        <v>84.3867</v>
      </c>
      <c r="M242" s="46">
        <f t="shared" si="39"/>
        <v>19.309700000000007</v>
      </c>
      <c r="N242" s="45">
        <v>65.077</v>
      </c>
      <c r="O242" s="47">
        <v>15</v>
      </c>
      <c r="P242" s="47">
        <v>0</v>
      </c>
      <c r="Q242" s="48">
        <f t="shared" si="40"/>
        <v>15</v>
      </c>
      <c r="R242" s="49">
        <v>341</v>
      </c>
    </row>
    <row r="243" spans="2:18" ht="15.75">
      <c r="B243" s="104">
        <f t="shared" si="41"/>
        <v>25</v>
      </c>
      <c r="C243" s="41" t="s">
        <v>235</v>
      </c>
      <c r="D243" s="41" t="s">
        <v>36</v>
      </c>
      <c r="E243" s="42">
        <v>92.067</v>
      </c>
      <c r="F243" s="43">
        <v>10</v>
      </c>
      <c r="G243" s="44">
        <f t="shared" si="38"/>
        <v>9.2067</v>
      </c>
      <c r="H243" s="45">
        <v>213.0885</v>
      </c>
      <c r="I243" s="45">
        <v>1360.5259</v>
      </c>
      <c r="J243" s="45">
        <v>575.3741</v>
      </c>
      <c r="K243" s="45">
        <v>59.2174</v>
      </c>
      <c r="L243" s="45">
        <v>5.394</v>
      </c>
      <c r="M243" s="46">
        <f t="shared" si="39"/>
        <v>2.927</v>
      </c>
      <c r="N243" s="45">
        <v>2.467</v>
      </c>
      <c r="O243" s="47">
        <v>0</v>
      </c>
      <c r="P243" s="47">
        <v>0</v>
      </c>
      <c r="Q243" s="48">
        <f t="shared" si="40"/>
        <v>0</v>
      </c>
      <c r="R243" s="49">
        <v>152</v>
      </c>
    </row>
    <row r="244" spans="2:18" ht="15.75">
      <c r="B244" s="104">
        <f t="shared" si="41"/>
        <v>26</v>
      </c>
      <c r="C244" s="41" t="s">
        <v>236</v>
      </c>
      <c r="D244" s="41" t="s">
        <v>36</v>
      </c>
      <c r="E244" s="42">
        <v>187.5519</v>
      </c>
      <c r="F244" s="43">
        <v>10</v>
      </c>
      <c r="G244" s="44">
        <f t="shared" si="38"/>
        <v>18.75519</v>
      </c>
      <c r="H244" s="45">
        <v>1521.656</v>
      </c>
      <c r="I244" s="45">
        <v>9713.6101</v>
      </c>
      <c r="J244" s="45">
        <v>7021.3947</v>
      </c>
      <c r="K244" s="45">
        <v>575.6416</v>
      </c>
      <c r="L244" s="45">
        <v>340.2347</v>
      </c>
      <c r="M244" s="46">
        <f t="shared" si="39"/>
        <v>199.67019999999997</v>
      </c>
      <c r="N244" s="45">
        <v>140.5645</v>
      </c>
      <c r="O244" s="47">
        <v>0</v>
      </c>
      <c r="P244" s="47">
        <v>0</v>
      </c>
      <c r="Q244" s="48">
        <f t="shared" si="40"/>
        <v>0</v>
      </c>
      <c r="R244" s="49">
        <v>1552</v>
      </c>
    </row>
    <row r="245" spans="2:18" ht="15.75">
      <c r="B245" s="104">
        <f t="shared" si="41"/>
        <v>27</v>
      </c>
      <c r="C245" s="41" t="s">
        <v>237</v>
      </c>
      <c r="D245" s="41" t="s">
        <v>36</v>
      </c>
      <c r="E245" s="42">
        <v>61.875</v>
      </c>
      <c r="F245" s="43">
        <v>10</v>
      </c>
      <c r="G245" s="44">
        <f t="shared" si="38"/>
        <v>6.1875</v>
      </c>
      <c r="H245" s="45">
        <v>719.948</v>
      </c>
      <c r="I245" s="45">
        <v>3328.731</v>
      </c>
      <c r="J245" s="45">
        <v>2444.146</v>
      </c>
      <c r="K245" s="45">
        <v>69.054</v>
      </c>
      <c r="L245" s="45">
        <v>27.361</v>
      </c>
      <c r="M245" s="46">
        <f t="shared" si="39"/>
        <v>17.321</v>
      </c>
      <c r="N245" s="45">
        <v>10.04</v>
      </c>
      <c r="O245" s="47">
        <v>15</v>
      </c>
      <c r="P245" s="47">
        <v>0</v>
      </c>
      <c r="Q245" s="48">
        <f t="shared" si="40"/>
        <v>15</v>
      </c>
      <c r="R245" s="49">
        <v>648</v>
      </c>
    </row>
    <row r="246" spans="2:18" ht="15.75">
      <c r="B246" s="104">
        <f t="shared" si="41"/>
        <v>28</v>
      </c>
      <c r="C246" s="41" t="s">
        <v>238</v>
      </c>
      <c r="D246" s="41" t="s">
        <v>36</v>
      </c>
      <c r="E246" s="42">
        <v>234.375</v>
      </c>
      <c r="F246" s="43">
        <v>10</v>
      </c>
      <c r="G246" s="44">
        <f t="shared" si="38"/>
        <v>23.4375</v>
      </c>
      <c r="H246" s="45">
        <v>2314.2846</v>
      </c>
      <c r="I246" s="45">
        <v>7543.006</v>
      </c>
      <c r="J246" s="45">
        <v>6757.6639</v>
      </c>
      <c r="K246" s="45">
        <v>331.4123</v>
      </c>
      <c r="L246" s="45">
        <v>-132.606</v>
      </c>
      <c r="M246" s="46">
        <f t="shared" si="39"/>
        <v>32.134000000000015</v>
      </c>
      <c r="N246" s="45">
        <v>-164.74</v>
      </c>
      <c r="O246" s="47">
        <v>0</v>
      </c>
      <c r="P246" s="47">
        <v>0</v>
      </c>
      <c r="Q246" s="48">
        <f t="shared" si="40"/>
        <v>0</v>
      </c>
      <c r="R246" s="49">
        <v>1817</v>
      </c>
    </row>
    <row r="247" spans="2:18" ht="15.75">
      <c r="B247" s="104">
        <f t="shared" si="41"/>
        <v>29</v>
      </c>
      <c r="C247" s="41" t="s">
        <v>239</v>
      </c>
      <c r="D247" s="41" t="s">
        <v>36</v>
      </c>
      <c r="E247" s="42">
        <v>121</v>
      </c>
      <c r="F247" s="43">
        <v>10</v>
      </c>
      <c r="G247" s="44">
        <f t="shared" si="38"/>
        <v>12.1</v>
      </c>
      <c r="H247" s="45">
        <v>255.2837</v>
      </c>
      <c r="I247" s="45">
        <v>1521.739</v>
      </c>
      <c r="J247" s="45">
        <v>1198.7846</v>
      </c>
      <c r="K247" s="45">
        <v>114.2293</v>
      </c>
      <c r="L247" s="45">
        <v>24.5478</v>
      </c>
      <c r="M247" s="46">
        <f t="shared" si="39"/>
        <v>13.0871</v>
      </c>
      <c r="N247" s="45">
        <v>11.4607</v>
      </c>
      <c r="O247" s="47">
        <v>0</v>
      </c>
      <c r="P247" s="47">
        <v>10</v>
      </c>
      <c r="Q247" s="48">
        <f t="shared" si="40"/>
        <v>10</v>
      </c>
      <c r="R247" s="49">
        <v>960</v>
      </c>
    </row>
    <row r="248" spans="2:18" ht="15.75">
      <c r="B248" s="104">
        <f t="shared" si="41"/>
        <v>30</v>
      </c>
      <c r="C248" s="41" t="s">
        <v>240</v>
      </c>
      <c r="D248" s="41" t="s">
        <v>36</v>
      </c>
      <c r="E248" s="42">
        <v>160.54</v>
      </c>
      <c r="F248" s="43">
        <v>10</v>
      </c>
      <c r="G248" s="44">
        <f t="shared" si="38"/>
        <v>16.054</v>
      </c>
      <c r="H248" s="45">
        <v>1999.2351</v>
      </c>
      <c r="I248" s="45">
        <v>7821.9781</v>
      </c>
      <c r="J248" s="45">
        <v>5179.5996</v>
      </c>
      <c r="K248" s="45">
        <v>535.671</v>
      </c>
      <c r="L248" s="45">
        <v>124.3795</v>
      </c>
      <c r="M248" s="46">
        <f t="shared" si="39"/>
        <v>71.588</v>
      </c>
      <c r="N248" s="45">
        <v>52.7915</v>
      </c>
      <c r="O248" s="47">
        <v>0</v>
      </c>
      <c r="P248" s="47">
        <v>7.5</v>
      </c>
      <c r="Q248" s="48">
        <f t="shared" si="40"/>
        <v>7.5</v>
      </c>
      <c r="R248" s="49">
        <v>568</v>
      </c>
    </row>
    <row r="249" spans="2:18" ht="15.75">
      <c r="B249" s="104">
        <f t="shared" si="41"/>
        <v>31</v>
      </c>
      <c r="C249" s="41" t="s">
        <v>241</v>
      </c>
      <c r="D249" s="41" t="s">
        <v>36</v>
      </c>
      <c r="E249" s="42">
        <v>153.065</v>
      </c>
      <c r="F249" s="43">
        <v>10</v>
      </c>
      <c r="G249" s="44">
        <f t="shared" si="38"/>
        <v>15.3065</v>
      </c>
      <c r="H249" s="45">
        <v>738.1832</v>
      </c>
      <c r="I249" s="45">
        <v>3601.2291</v>
      </c>
      <c r="J249" s="45">
        <v>2187.1665</v>
      </c>
      <c r="K249" s="45">
        <v>253.7009</v>
      </c>
      <c r="L249" s="45">
        <v>62.3898</v>
      </c>
      <c r="M249" s="46">
        <f t="shared" si="39"/>
        <v>14.753900000000002</v>
      </c>
      <c r="N249" s="45">
        <v>47.6359</v>
      </c>
      <c r="O249" s="47">
        <v>0</v>
      </c>
      <c r="P249" s="47">
        <v>10</v>
      </c>
      <c r="Q249" s="48">
        <f t="shared" si="40"/>
        <v>10</v>
      </c>
      <c r="R249" s="49">
        <v>2104</v>
      </c>
    </row>
    <row r="250" spans="2:18" ht="15.75">
      <c r="B250" s="104">
        <f t="shared" si="41"/>
        <v>32</v>
      </c>
      <c r="C250" s="41" t="s">
        <v>242</v>
      </c>
      <c r="D250" s="41" t="s">
        <v>36</v>
      </c>
      <c r="E250" s="42">
        <v>119.75</v>
      </c>
      <c r="F250" s="43">
        <v>10</v>
      </c>
      <c r="G250" s="44">
        <f t="shared" si="38"/>
        <v>11.975</v>
      </c>
      <c r="H250" s="45">
        <v>78.9381</v>
      </c>
      <c r="I250" s="45">
        <v>288.8826</v>
      </c>
      <c r="J250" s="45">
        <v>70.3429</v>
      </c>
      <c r="K250" s="45">
        <v>9.2534</v>
      </c>
      <c r="L250" s="45">
        <v>-22.91</v>
      </c>
      <c r="M250" s="46">
        <f t="shared" si="39"/>
        <v>-4.1812000000000005</v>
      </c>
      <c r="N250" s="45">
        <v>-18.7288</v>
      </c>
      <c r="O250" s="47">
        <v>0</v>
      </c>
      <c r="P250" s="47">
        <v>0</v>
      </c>
      <c r="Q250" s="48">
        <f t="shared" si="40"/>
        <v>0</v>
      </c>
      <c r="R250" s="49">
        <v>284</v>
      </c>
    </row>
    <row r="251" spans="2:18" ht="15.75">
      <c r="B251" s="104">
        <f t="shared" si="41"/>
        <v>33</v>
      </c>
      <c r="C251" s="41" t="s">
        <v>243</v>
      </c>
      <c r="D251" s="41" t="s">
        <v>36</v>
      </c>
      <c r="E251" s="42">
        <v>137.5</v>
      </c>
      <c r="F251" s="43">
        <v>10</v>
      </c>
      <c r="G251" s="44">
        <f aca="true" t="shared" si="42" ref="G251:G282">+E251/F251</f>
        <v>13.75</v>
      </c>
      <c r="H251" s="45">
        <v>-159.7047</v>
      </c>
      <c r="I251" s="45">
        <v>679.6267</v>
      </c>
      <c r="J251" s="45">
        <v>663.3076</v>
      </c>
      <c r="K251" s="45">
        <v>15.0033</v>
      </c>
      <c r="L251" s="45">
        <v>-43.188</v>
      </c>
      <c r="M251" s="46">
        <f aca="true" t="shared" si="43" ref="M251:M282">+L251-N251</f>
        <v>1.7548999999999992</v>
      </c>
      <c r="N251" s="45">
        <v>-44.9429</v>
      </c>
      <c r="O251" s="47">
        <v>0</v>
      </c>
      <c r="P251" s="47">
        <v>0</v>
      </c>
      <c r="Q251" s="48">
        <f aca="true" t="shared" si="44" ref="Q251:Q282">SUM(O251:P251)</f>
        <v>0</v>
      </c>
      <c r="R251" s="49">
        <v>667</v>
      </c>
    </row>
    <row r="252" spans="2:18" ht="15.75">
      <c r="B252" s="104">
        <f aca="true" t="shared" si="45" ref="B252:B283">+B251+1</f>
        <v>34</v>
      </c>
      <c r="C252" s="41" t="s">
        <v>244</v>
      </c>
      <c r="D252" s="41" t="s">
        <v>36</v>
      </c>
      <c r="E252" s="42">
        <v>715.52</v>
      </c>
      <c r="F252" s="43">
        <v>10</v>
      </c>
      <c r="G252" s="44">
        <f t="shared" si="42"/>
        <v>71.55199999999999</v>
      </c>
      <c r="H252" s="45">
        <v>1061.9648</v>
      </c>
      <c r="I252" s="45">
        <v>3261.5923</v>
      </c>
      <c r="J252" s="45">
        <v>1708.153</v>
      </c>
      <c r="K252" s="45">
        <v>170.8053</v>
      </c>
      <c r="L252" s="45">
        <v>64.701</v>
      </c>
      <c r="M252" s="46">
        <f t="shared" si="43"/>
        <v>15.549299999999995</v>
      </c>
      <c r="N252" s="45">
        <v>49.1517</v>
      </c>
      <c r="O252" s="47">
        <v>0</v>
      </c>
      <c r="P252" s="47">
        <v>0</v>
      </c>
      <c r="Q252" s="48">
        <f t="shared" si="44"/>
        <v>0</v>
      </c>
      <c r="R252" s="49">
        <v>806</v>
      </c>
    </row>
    <row r="253" spans="2:18" ht="15.75">
      <c r="B253" s="104">
        <f t="shared" si="45"/>
        <v>35</v>
      </c>
      <c r="C253" s="41" t="s">
        <v>245</v>
      </c>
      <c r="D253" s="41" t="s">
        <v>36</v>
      </c>
      <c r="E253" s="42">
        <v>99.2</v>
      </c>
      <c r="F253" s="43">
        <v>10</v>
      </c>
      <c r="G253" s="44">
        <f t="shared" si="42"/>
        <v>9.92</v>
      </c>
      <c r="H253" s="45">
        <v>73.9231</v>
      </c>
      <c r="I253" s="45">
        <v>845.2066</v>
      </c>
      <c r="J253" s="45">
        <v>985.0135</v>
      </c>
      <c r="K253" s="45">
        <v>56.4947</v>
      </c>
      <c r="L253" s="45">
        <v>-45.2669</v>
      </c>
      <c r="M253" s="46">
        <f t="shared" si="43"/>
        <v>-10.544199999999996</v>
      </c>
      <c r="N253" s="45">
        <v>-34.7227</v>
      </c>
      <c r="O253" s="47">
        <v>0</v>
      </c>
      <c r="P253" s="47">
        <v>0</v>
      </c>
      <c r="Q253" s="48">
        <f t="shared" si="44"/>
        <v>0</v>
      </c>
      <c r="R253" s="49">
        <v>1559</v>
      </c>
    </row>
    <row r="254" spans="2:18" ht="15.75">
      <c r="B254" s="104">
        <f t="shared" si="45"/>
        <v>36</v>
      </c>
      <c r="C254" s="41" t="s">
        <v>246</v>
      </c>
      <c r="D254" s="41" t="s">
        <v>36</v>
      </c>
      <c r="E254" s="42">
        <v>180.48</v>
      </c>
      <c r="F254" s="43">
        <v>10</v>
      </c>
      <c r="G254" s="44">
        <f t="shared" si="42"/>
        <v>18.048</v>
      </c>
      <c r="H254" s="45">
        <v>298.7143</v>
      </c>
      <c r="I254" s="45">
        <v>1978.8299</v>
      </c>
      <c r="J254" s="45">
        <v>864.8463</v>
      </c>
      <c r="K254" s="45">
        <v>90.9255</v>
      </c>
      <c r="L254" s="45">
        <v>26.11</v>
      </c>
      <c r="M254" s="46">
        <f t="shared" si="43"/>
        <v>19.442999999999998</v>
      </c>
      <c r="N254" s="45">
        <v>6.667</v>
      </c>
      <c r="O254" s="47">
        <v>0</v>
      </c>
      <c r="P254" s="47">
        <v>0</v>
      </c>
      <c r="Q254" s="48">
        <f t="shared" si="44"/>
        <v>0</v>
      </c>
      <c r="R254" s="49">
        <v>2518</v>
      </c>
    </row>
    <row r="255" spans="2:18" ht="15.75">
      <c r="B255" s="104">
        <f t="shared" si="45"/>
        <v>37</v>
      </c>
      <c r="C255" s="41" t="s">
        <v>247</v>
      </c>
      <c r="D255" s="41" t="s">
        <v>36</v>
      </c>
      <c r="E255" s="42">
        <v>180.737</v>
      </c>
      <c r="F255" s="43">
        <v>10</v>
      </c>
      <c r="G255" s="44">
        <f t="shared" si="42"/>
        <v>18.0737</v>
      </c>
      <c r="H255" s="45">
        <v>2301.6452</v>
      </c>
      <c r="I255" s="45">
        <v>6917.2636</v>
      </c>
      <c r="J255" s="45">
        <v>7200.5334</v>
      </c>
      <c r="K255" s="45">
        <v>389.8934</v>
      </c>
      <c r="L255" s="45">
        <v>160.7478</v>
      </c>
      <c r="M255" s="46">
        <f t="shared" si="43"/>
        <v>123.2758</v>
      </c>
      <c r="N255" s="45">
        <v>37.472</v>
      </c>
      <c r="O255" s="47">
        <v>10</v>
      </c>
      <c r="P255" s="47">
        <v>0</v>
      </c>
      <c r="Q255" s="48">
        <f t="shared" si="44"/>
        <v>10</v>
      </c>
      <c r="R255" s="49">
        <v>1653</v>
      </c>
    </row>
    <row r="256" spans="2:18" ht="15.75">
      <c r="B256" s="104">
        <f t="shared" si="45"/>
        <v>38</v>
      </c>
      <c r="C256" s="41" t="s">
        <v>248</v>
      </c>
      <c r="D256" s="41" t="s">
        <v>36</v>
      </c>
      <c r="E256" s="42">
        <v>5</v>
      </c>
      <c r="F256" s="43">
        <v>10</v>
      </c>
      <c r="G256" s="44">
        <f t="shared" si="42"/>
        <v>0.5</v>
      </c>
      <c r="H256" s="45">
        <v>136.557</v>
      </c>
      <c r="I256" s="45">
        <v>1250.5452</v>
      </c>
      <c r="J256" s="45">
        <v>1024.9565</v>
      </c>
      <c r="K256" s="45">
        <v>56.479</v>
      </c>
      <c r="L256" s="45">
        <v>-33.1657</v>
      </c>
      <c r="M256" s="46">
        <f t="shared" si="43"/>
        <v>-2.0145000000000017</v>
      </c>
      <c r="N256" s="45">
        <v>-31.1512</v>
      </c>
      <c r="O256" s="47">
        <v>0</v>
      </c>
      <c r="P256" s="47">
        <v>0</v>
      </c>
      <c r="Q256" s="48">
        <f t="shared" si="44"/>
        <v>0</v>
      </c>
      <c r="R256" s="49">
        <v>416</v>
      </c>
    </row>
    <row r="257" spans="2:18" ht="15.75">
      <c r="B257" s="104">
        <f t="shared" si="45"/>
        <v>39</v>
      </c>
      <c r="C257" s="41" t="s">
        <v>249</v>
      </c>
      <c r="D257" s="41" t="s">
        <v>36</v>
      </c>
      <c r="E257" s="42">
        <v>126.012</v>
      </c>
      <c r="F257" s="43">
        <v>10</v>
      </c>
      <c r="G257" s="44">
        <f t="shared" si="42"/>
        <v>12.6012</v>
      </c>
      <c r="H257" s="45">
        <v>-119.9936</v>
      </c>
      <c r="I257" s="45">
        <v>426.6016</v>
      </c>
      <c r="J257" s="45">
        <v>572.1542</v>
      </c>
      <c r="K257" s="45">
        <v>3.0845</v>
      </c>
      <c r="L257" s="45">
        <v>-33.719</v>
      </c>
      <c r="M257" s="46">
        <f t="shared" si="43"/>
        <v>-6.3260000000000005</v>
      </c>
      <c r="N257" s="45">
        <v>-27.393</v>
      </c>
      <c r="O257" s="47">
        <v>0</v>
      </c>
      <c r="P257" s="47">
        <v>0</v>
      </c>
      <c r="Q257" s="48">
        <f t="shared" si="44"/>
        <v>0</v>
      </c>
      <c r="R257" s="49">
        <v>1994</v>
      </c>
    </row>
    <row r="258" spans="2:18" ht="15.75">
      <c r="B258" s="104">
        <f t="shared" si="45"/>
        <v>40</v>
      </c>
      <c r="C258" s="41" t="s">
        <v>250</v>
      </c>
      <c r="D258" s="41" t="s">
        <v>36</v>
      </c>
      <c r="E258" s="42">
        <v>70</v>
      </c>
      <c r="F258" s="43">
        <v>10</v>
      </c>
      <c r="G258" s="44">
        <f t="shared" si="42"/>
        <v>7</v>
      </c>
      <c r="H258" s="45">
        <v>92.7978</v>
      </c>
      <c r="I258" s="45">
        <v>1374.9012</v>
      </c>
      <c r="J258" s="45">
        <v>747.6154</v>
      </c>
      <c r="K258" s="45">
        <v>91.7008</v>
      </c>
      <c r="L258" s="45">
        <v>-10.454</v>
      </c>
      <c r="M258" s="46">
        <f t="shared" si="43"/>
        <v>4.863999999999999</v>
      </c>
      <c r="N258" s="45">
        <v>-15.318</v>
      </c>
      <c r="O258" s="47">
        <v>0</v>
      </c>
      <c r="P258" s="47">
        <v>0</v>
      </c>
      <c r="Q258" s="48">
        <f t="shared" si="44"/>
        <v>0</v>
      </c>
      <c r="R258" s="49">
        <v>130</v>
      </c>
    </row>
    <row r="259" spans="2:18" ht="15.75">
      <c r="B259" s="104">
        <f t="shared" si="45"/>
        <v>41</v>
      </c>
      <c r="C259" s="41" t="s">
        <v>251</v>
      </c>
      <c r="D259" s="41" t="s">
        <v>36</v>
      </c>
      <c r="E259" s="42">
        <v>31.655</v>
      </c>
      <c r="F259" s="43">
        <v>10</v>
      </c>
      <c r="G259" s="44">
        <f t="shared" si="42"/>
        <v>3.1655</v>
      </c>
      <c r="H259" s="45">
        <v>206.936</v>
      </c>
      <c r="I259" s="45">
        <v>2128.685</v>
      </c>
      <c r="J259" s="45">
        <v>1126.924</v>
      </c>
      <c r="K259" s="45">
        <v>93.773</v>
      </c>
      <c r="L259" s="45">
        <v>19.436</v>
      </c>
      <c r="M259" s="46">
        <f t="shared" si="43"/>
        <v>14.187999999999999</v>
      </c>
      <c r="N259" s="45">
        <v>5.248</v>
      </c>
      <c r="O259" s="47">
        <v>0</v>
      </c>
      <c r="P259" s="47">
        <v>0</v>
      </c>
      <c r="Q259" s="48">
        <f t="shared" si="44"/>
        <v>0</v>
      </c>
      <c r="R259" s="49">
        <v>1136</v>
      </c>
    </row>
    <row r="260" spans="2:18" ht="15.75">
      <c r="B260" s="104">
        <f t="shared" si="45"/>
        <v>42</v>
      </c>
      <c r="C260" s="41" t="s">
        <v>252</v>
      </c>
      <c r="D260" s="41" t="s">
        <v>36</v>
      </c>
      <c r="E260" s="42">
        <v>107</v>
      </c>
      <c r="F260" s="43">
        <v>10</v>
      </c>
      <c r="G260" s="44">
        <f t="shared" si="42"/>
        <v>10.7</v>
      </c>
      <c r="H260" s="45">
        <v>35.6595</v>
      </c>
      <c r="I260" s="45">
        <v>682.0037</v>
      </c>
      <c r="J260" s="45">
        <v>655.4686</v>
      </c>
      <c r="K260" s="45">
        <v>19.2966</v>
      </c>
      <c r="L260" s="45">
        <v>-77.2287</v>
      </c>
      <c r="M260" s="46">
        <f t="shared" si="43"/>
        <v>-19.4878</v>
      </c>
      <c r="N260" s="45">
        <v>-57.7409</v>
      </c>
      <c r="O260" s="47">
        <v>0</v>
      </c>
      <c r="P260" s="47">
        <v>0</v>
      </c>
      <c r="Q260" s="48">
        <f t="shared" si="44"/>
        <v>0</v>
      </c>
      <c r="R260" s="49">
        <v>1147</v>
      </c>
    </row>
    <row r="261" spans="2:18" ht="15.75">
      <c r="B261" s="104">
        <f t="shared" si="45"/>
        <v>43</v>
      </c>
      <c r="C261" s="41" t="s">
        <v>253</v>
      </c>
      <c r="D261" s="41" t="s">
        <v>36</v>
      </c>
      <c r="E261" s="42">
        <v>208</v>
      </c>
      <c r="F261" s="43">
        <v>10</v>
      </c>
      <c r="G261" s="44">
        <f t="shared" si="42"/>
        <v>20.8</v>
      </c>
      <c r="H261" s="45">
        <v>101.447</v>
      </c>
      <c r="I261" s="45">
        <v>1301.438</v>
      </c>
      <c r="J261" s="45">
        <v>1438.648</v>
      </c>
      <c r="K261" s="45">
        <v>112.392</v>
      </c>
      <c r="L261" s="45">
        <v>-86.099</v>
      </c>
      <c r="M261" s="46">
        <f t="shared" si="43"/>
        <v>-30.878000000000007</v>
      </c>
      <c r="N261" s="45">
        <v>-55.221</v>
      </c>
      <c r="O261" s="47">
        <v>0</v>
      </c>
      <c r="P261" s="47">
        <v>0</v>
      </c>
      <c r="Q261" s="48">
        <f t="shared" si="44"/>
        <v>0</v>
      </c>
      <c r="R261" s="49">
        <v>776</v>
      </c>
    </row>
    <row r="262" spans="2:18" ht="15.75">
      <c r="B262" s="104">
        <f t="shared" si="45"/>
        <v>44</v>
      </c>
      <c r="C262" s="41" t="s">
        <v>254</v>
      </c>
      <c r="D262" s="41" t="s">
        <v>36</v>
      </c>
      <c r="E262" s="42">
        <v>1300</v>
      </c>
      <c r="F262" s="43">
        <v>10</v>
      </c>
      <c r="G262" s="44">
        <f t="shared" si="42"/>
        <v>130</v>
      </c>
      <c r="H262" s="45">
        <v>443.2262</v>
      </c>
      <c r="I262" s="45">
        <v>2287.5553</v>
      </c>
      <c r="J262" s="45">
        <v>2511.5375</v>
      </c>
      <c r="K262" s="45">
        <v>123.9734</v>
      </c>
      <c r="L262" s="45">
        <v>23.269</v>
      </c>
      <c r="M262" s="46">
        <f t="shared" si="43"/>
        <v>12.651999999999997</v>
      </c>
      <c r="N262" s="45">
        <v>10.617</v>
      </c>
      <c r="O262" s="47">
        <v>0</v>
      </c>
      <c r="P262" s="47">
        <v>0</v>
      </c>
      <c r="Q262" s="48">
        <f t="shared" si="44"/>
        <v>0</v>
      </c>
      <c r="R262" s="49">
        <v>550</v>
      </c>
    </row>
    <row r="263" spans="2:18" ht="15.75">
      <c r="B263" s="104">
        <f t="shared" si="45"/>
        <v>45</v>
      </c>
      <c r="C263" s="41" t="s">
        <v>255</v>
      </c>
      <c r="D263" s="41" t="s">
        <v>36</v>
      </c>
      <c r="E263" s="42">
        <v>121.237</v>
      </c>
      <c r="F263" s="43">
        <v>10</v>
      </c>
      <c r="G263" s="44">
        <f t="shared" si="42"/>
        <v>12.1237</v>
      </c>
      <c r="H263" s="45">
        <v>-46.959</v>
      </c>
      <c r="I263" s="45">
        <v>241.1798</v>
      </c>
      <c r="J263" s="45">
        <v>0</v>
      </c>
      <c r="K263" s="45">
        <v>0.0007</v>
      </c>
      <c r="L263" s="45">
        <v>-0.8856</v>
      </c>
      <c r="M263" s="46">
        <f t="shared" si="43"/>
        <v>0</v>
      </c>
      <c r="N263" s="45">
        <v>-0.8856</v>
      </c>
      <c r="O263" s="47">
        <v>0</v>
      </c>
      <c r="P263" s="47">
        <v>0</v>
      </c>
      <c r="Q263" s="48">
        <f t="shared" si="44"/>
        <v>0</v>
      </c>
      <c r="R263" s="49">
        <v>331</v>
      </c>
    </row>
    <row r="264" spans="2:18" ht="15.75">
      <c r="B264" s="104">
        <f t="shared" si="45"/>
        <v>46</v>
      </c>
      <c r="C264" s="41" t="s">
        <v>256</v>
      </c>
      <c r="D264" s="41" t="s">
        <v>36</v>
      </c>
      <c r="E264" s="42">
        <v>168</v>
      </c>
      <c r="F264" s="43">
        <v>10</v>
      </c>
      <c r="G264" s="44">
        <f t="shared" si="42"/>
        <v>16.8</v>
      </c>
      <c r="H264" s="45">
        <v>178.3018</v>
      </c>
      <c r="I264" s="45">
        <v>1171.145</v>
      </c>
      <c r="J264" s="45">
        <v>1767.3542</v>
      </c>
      <c r="K264" s="45">
        <v>72.8402</v>
      </c>
      <c r="L264" s="45">
        <v>-25.5988</v>
      </c>
      <c r="M264" s="46">
        <f t="shared" si="43"/>
        <v>8.836699999999997</v>
      </c>
      <c r="N264" s="45">
        <v>-34.4355</v>
      </c>
      <c r="O264" s="47">
        <v>0</v>
      </c>
      <c r="P264" s="47">
        <v>0</v>
      </c>
      <c r="Q264" s="48">
        <f t="shared" si="44"/>
        <v>0</v>
      </c>
      <c r="R264" s="49">
        <v>1115</v>
      </c>
    </row>
    <row r="265" spans="2:18" ht="15.75">
      <c r="B265" s="104">
        <f t="shared" si="45"/>
        <v>47</v>
      </c>
      <c r="C265" s="41" t="s">
        <v>257</v>
      </c>
      <c r="D265" s="41" t="s">
        <v>36</v>
      </c>
      <c r="E265" s="42">
        <v>147</v>
      </c>
      <c r="F265" s="43">
        <v>10</v>
      </c>
      <c r="G265" s="44">
        <f t="shared" si="42"/>
        <v>14.7</v>
      </c>
      <c r="H265" s="45">
        <v>299.9297</v>
      </c>
      <c r="I265" s="45">
        <v>646.5846</v>
      </c>
      <c r="J265" s="45">
        <v>1141.6956</v>
      </c>
      <c r="K265" s="45">
        <v>13.9141</v>
      </c>
      <c r="L265" s="45">
        <v>69.4889</v>
      </c>
      <c r="M265" s="46">
        <f t="shared" si="43"/>
        <v>20.4422</v>
      </c>
      <c r="N265" s="45">
        <v>49.0467</v>
      </c>
      <c r="O265" s="47">
        <v>10</v>
      </c>
      <c r="P265" s="47">
        <v>0</v>
      </c>
      <c r="Q265" s="48">
        <f t="shared" si="44"/>
        <v>10</v>
      </c>
      <c r="R265" s="49">
        <v>892</v>
      </c>
    </row>
    <row r="266" spans="2:18" ht="15.75">
      <c r="B266" s="104">
        <f t="shared" si="45"/>
        <v>48</v>
      </c>
      <c r="C266" s="41" t="s">
        <v>258</v>
      </c>
      <c r="D266" s="41" t="s">
        <v>36</v>
      </c>
      <c r="E266" s="42">
        <v>120.15</v>
      </c>
      <c r="F266" s="43">
        <v>10</v>
      </c>
      <c r="G266" s="44">
        <f t="shared" si="42"/>
        <v>12.015</v>
      </c>
      <c r="H266" s="45">
        <v>261.2035</v>
      </c>
      <c r="I266" s="45">
        <v>1086.4216</v>
      </c>
      <c r="J266" s="45">
        <v>1479.6506</v>
      </c>
      <c r="K266" s="45">
        <v>80.7308</v>
      </c>
      <c r="L266" s="45">
        <v>-21.95</v>
      </c>
      <c r="M266" s="46">
        <f t="shared" si="43"/>
        <v>2.5710000000000015</v>
      </c>
      <c r="N266" s="45">
        <v>-24.521</v>
      </c>
      <c r="O266" s="47">
        <v>0</v>
      </c>
      <c r="P266" s="47">
        <v>0</v>
      </c>
      <c r="Q266" s="48">
        <f t="shared" si="44"/>
        <v>0</v>
      </c>
      <c r="R266" s="49">
        <v>29</v>
      </c>
    </row>
    <row r="267" spans="2:18" ht="15.75">
      <c r="B267" s="104">
        <f t="shared" si="45"/>
        <v>49</v>
      </c>
      <c r="C267" s="41" t="s">
        <v>259</v>
      </c>
      <c r="D267" s="41" t="s">
        <v>36</v>
      </c>
      <c r="E267" s="42">
        <v>187</v>
      </c>
      <c r="F267" s="43">
        <v>10</v>
      </c>
      <c r="G267" s="44">
        <f t="shared" si="42"/>
        <v>18.7</v>
      </c>
      <c r="H267" s="45">
        <v>404.3203</v>
      </c>
      <c r="I267" s="45">
        <v>1188.1086</v>
      </c>
      <c r="J267" s="45">
        <v>1800.2975</v>
      </c>
      <c r="K267" s="45">
        <v>0.2573</v>
      </c>
      <c r="L267" s="45">
        <v>12.609</v>
      </c>
      <c r="M267" s="46">
        <f t="shared" si="43"/>
        <v>11.5</v>
      </c>
      <c r="N267" s="45">
        <v>1.109</v>
      </c>
      <c r="O267" s="47">
        <v>0</v>
      </c>
      <c r="P267" s="47">
        <v>0</v>
      </c>
      <c r="Q267" s="48">
        <f t="shared" si="44"/>
        <v>0</v>
      </c>
      <c r="R267" s="49">
        <v>1005</v>
      </c>
    </row>
    <row r="268" spans="2:18" ht="15.75">
      <c r="B268" s="104">
        <f t="shared" si="45"/>
        <v>50</v>
      </c>
      <c r="C268" s="41" t="s">
        <v>260</v>
      </c>
      <c r="D268" s="41" t="s">
        <v>36</v>
      </c>
      <c r="E268" s="42">
        <v>120</v>
      </c>
      <c r="F268" s="43">
        <v>10</v>
      </c>
      <c r="G268" s="44">
        <f t="shared" si="42"/>
        <v>12</v>
      </c>
      <c r="H268" s="45">
        <v>133.8488</v>
      </c>
      <c r="I268" s="45">
        <v>2451.6904</v>
      </c>
      <c r="J268" s="45">
        <v>2742.4779</v>
      </c>
      <c r="K268" s="45">
        <v>141.5724</v>
      </c>
      <c r="L268" s="45">
        <v>-0.226</v>
      </c>
      <c r="M268" s="46">
        <f t="shared" si="43"/>
        <v>14.8026</v>
      </c>
      <c r="N268" s="45">
        <v>-15.0286</v>
      </c>
      <c r="O268" s="47">
        <v>0</v>
      </c>
      <c r="P268" s="47">
        <v>0</v>
      </c>
      <c r="Q268" s="48">
        <f t="shared" si="44"/>
        <v>0</v>
      </c>
      <c r="R268" s="49">
        <v>334</v>
      </c>
    </row>
    <row r="269" spans="2:18" ht="15.75">
      <c r="B269" s="104">
        <f t="shared" si="45"/>
        <v>51</v>
      </c>
      <c r="C269" s="41" t="s">
        <v>261</v>
      </c>
      <c r="D269" s="41" t="s">
        <v>36</v>
      </c>
      <c r="E269" s="42">
        <v>108.04</v>
      </c>
      <c r="F269" s="43">
        <v>10</v>
      </c>
      <c r="G269" s="44">
        <f t="shared" si="42"/>
        <v>10.804</v>
      </c>
      <c r="H269" s="45">
        <v>-37.6538</v>
      </c>
      <c r="I269" s="45">
        <v>279.886</v>
      </c>
      <c r="J269" s="45">
        <v>638.0271</v>
      </c>
      <c r="K269" s="45">
        <v>6.0353</v>
      </c>
      <c r="L269" s="45">
        <v>-34.115</v>
      </c>
      <c r="M269" s="46">
        <f t="shared" si="43"/>
        <v>6.053999999999995</v>
      </c>
      <c r="N269" s="45">
        <v>-40.169</v>
      </c>
      <c r="O269" s="47">
        <v>0</v>
      </c>
      <c r="P269" s="47">
        <v>0</v>
      </c>
      <c r="Q269" s="48">
        <f t="shared" si="44"/>
        <v>0</v>
      </c>
      <c r="R269" s="49">
        <v>842</v>
      </c>
    </row>
    <row r="270" spans="2:18" ht="15.75">
      <c r="B270" s="104">
        <f t="shared" si="45"/>
        <v>52</v>
      </c>
      <c r="C270" s="41" t="s">
        <v>262</v>
      </c>
      <c r="D270" s="41" t="s">
        <v>36</v>
      </c>
      <c r="E270" s="42">
        <v>61.63</v>
      </c>
      <c r="F270" s="43">
        <v>10</v>
      </c>
      <c r="G270" s="44">
        <f t="shared" si="42"/>
        <v>6.163</v>
      </c>
      <c r="H270" s="45">
        <v>208.6206</v>
      </c>
      <c r="I270" s="45">
        <v>1548.2262</v>
      </c>
      <c r="J270" s="45">
        <v>1903.8106</v>
      </c>
      <c r="K270" s="45">
        <v>127.6588</v>
      </c>
      <c r="L270" s="45">
        <v>22.913</v>
      </c>
      <c r="M270" s="46">
        <f t="shared" si="43"/>
        <v>11.299</v>
      </c>
      <c r="N270" s="45">
        <v>11.614</v>
      </c>
      <c r="O270" s="47">
        <v>10</v>
      </c>
      <c r="P270" s="47">
        <v>0</v>
      </c>
      <c r="Q270" s="48">
        <f t="shared" si="44"/>
        <v>10</v>
      </c>
      <c r="R270" s="49">
        <v>572</v>
      </c>
    </row>
    <row r="271" spans="2:18" ht="15.75">
      <c r="B271" s="104">
        <f t="shared" si="45"/>
        <v>53</v>
      </c>
      <c r="C271" s="41" t="s">
        <v>263</v>
      </c>
      <c r="D271" s="41" t="s">
        <v>36</v>
      </c>
      <c r="E271" s="42">
        <v>159.778</v>
      </c>
      <c r="F271" s="43">
        <v>10</v>
      </c>
      <c r="G271" s="44">
        <f t="shared" si="42"/>
        <v>15.977799999999998</v>
      </c>
      <c r="H271" s="45">
        <v>240.4995</v>
      </c>
      <c r="I271" s="45">
        <v>898.4061</v>
      </c>
      <c r="J271" s="45">
        <v>1026.1543</v>
      </c>
      <c r="K271" s="45">
        <v>56.0537</v>
      </c>
      <c r="L271" s="45">
        <v>21.5446</v>
      </c>
      <c r="M271" s="46">
        <f t="shared" si="43"/>
        <v>23.8618</v>
      </c>
      <c r="N271" s="45">
        <v>-2.3172</v>
      </c>
      <c r="O271" s="47">
        <v>0</v>
      </c>
      <c r="P271" s="47">
        <v>0</v>
      </c>
      <c r="Q271" s="48">
        <f t="shared" si="44"/>
        <v>0</v>
      </c>
      <c r="R271" s="49">
        <v>525</v>
      </c>
    </row>
    <row r="272" spans="2:18" ht="15.75">
      <c r="B272" s="104">
        <f t="shared" si="45"/>
        <v>54</v>
      </c>
      <c r="C272" s="41" t="s">
        <v>264</v>
      </c>
      <c r="D272" s="41" t="s">
        <v>36</v>
      </c>
      <c r="E272" s="119">
        <v>250</v>
      </c>
      <c r="F272" s="43">
        <v>10</v>
      </c>
      <c r="G272" s="44">
        <f t="shared" si="42"/>
        <v>25</v>
      </c>
      <c r="H272" s="45">
        <v>-110.956</v>
      </c>
      <c r="I272" s="45">
        <v>328.878</v>
      </c>
      <c r="J272" s="45">
        <v>12.614</v>
      </c>
      <c r="K272" s="45">
        <v>2.019</v>
      </c>
      <c r="L272" s="45">
        <v>4.56</v>
      </c>
      <c r="M272" s="46">
        <f t="shared" si="43"/>
        <v>0.06299999999999972</v>
      </c>
      <c r="N272" s="45">
        <v>4.497</v>
      </c>
      <c r="O272" s="47">
        <v>0</v>
      </c>
      <c r="P272" s="47">
        <v>0</v>
      </c>
      <c r="Q272" s="48">
        <f t="shared" si="44"/>
        <v>0</v>
      </c>
      <c r="R272" s="49">
        <v>675</v>
      </c>
    </row>
    <row r="273" spans="2:18" ht="15.75">
      <c r="B273" s="104">
        <f t="shared" si="45"/>
        <v>55</v>
      </c>
      <c r="C273" s="41" t="s">
        <v>265</v>
      </c>
      <c r="D273" s="41" t="s">
        <v>36</v>
      </c>
      <c r="E273" s="42">
        <v>47.587</v>
      </c>
      <c r="F273" s="43">
        <v>10</v>
      </c>
      <c r="G273" s="44">
        <f t="shared" si="42"/>
        <v>4.7587</v>
      </c>
      <c r="H273" s="45">
        <v>-53.6716</v>
      </c>
      <c r="I273" s="45">
        <v>268.2269</v>
      </c>
      <c r="J273" s="45">
        <v>281.2858</v>
      </c>
      <c r="K273" s="45">
        <v>10.7975</v>
      </c>
      <c r="L273" s="45">
        <v>3.4755</v>
      </c>
      <c r="M273" s="46">
        <f t="shared" si="43"/>
        <v>2.9827999999999997</v>
      </c>
      <c r="N273" s="45">
        <v>0.4927</v>
      </c>
      <c r="O273" s="47">
        <v>0</v>
      </c>
      <c r="P273" s="47">
        <v>0</v>
      </c>
      <c r="Q273" s="48">
        <f t="shared" si="44"/>
        <v>0</v>
      </c>
      <c r="R273" s="49">
        <v>219</v>
      </c>
    </row>
    <row r="274" spans="2:18" ht="15.75">
      <c r="B274" s="104">
        <f t="shared" si="45"/>
        <v>56</v>
      </c>
      <c r="C274" s="41" t="s">
        <v>266</v>
      </c>
      <c r="D274" s="41" t="s">
        <v>36</v>
      </c>
      <c r="E274" s="42">
        <v>102.92</v>
      </c>
      <c r="F274" s="43">
        <v>10</v>
      </c>
      <c r="G274" s="44">
        <f t="shared" si="42"/>
        <v>10.292</v>
      </c>
      <c r="H274" s="45">
        <v>504.9086</v>
      </c>
      <c r="I274" s="45">
        <v>1202.1073</v>
      </c>
      <c r="J274" s="45">
        <v>1252.9564</v>
      </c>
      <c r="K274" s="45">
        <v>65.0544</v>
      </c>
      <c r="L274" s="45">
        <v>85.0939</v>
      </c>
      <c r="M274" s="46">
        <f t="shared" si="43"/>
        <v>13.534300000000002</v>
      </c>
      <c r="N274" s="45">
        <v>71.5596</v>
      </c>
      <c r="O274" s="47">
        <v>10</v>
      </c>
      <c r="P274" s="47">
        <v>0</v>
      </c>
      <c r="Q274" s="48">
        <f t="shared" si="44"/>
        <v>10</v>
      </c>
      <c r="R274" s="49">
        <v>148</v>
      </c>
    </row>
    <row r="275" spans="2:18" ht="15.75">
      <c r="B275" s="104">
        <f t="shared" si="45"/>
        <v>57</v>
      </c>
      <c r="C275" s="41" t="s">
        <v>267</v>
      </c>
      <c r="D275" s="41" t="s">
        <v>36</v>
      </c>
      <c r="E275" s="42">
        <v>245.178</v>
      </c>
      <c r="F275" s="43">
        <v>10</v>
      </c>
      <c r="G275" s="44">
        <f t="shared" si="42"/>
        <v>24.5178</v>
      </c>
      <c r="H275" s="45">
        <v>183.7024</v>
      </c>
      <c r="I275" s="45">
        <v>1169.1538</v>
      </c>
      <c r="J275" s="45">
        <v>1298.0193</v>
      </c>
      <c r="K275" s="45">
        <v>79.3413</v>
      </c>
      <c r="L275" s="45">
        <v>-54.1866</v>
      </c>
      <c r="M275" s="46">
        <f t="shared" si="43"/>
        <v>-19.4844</v>
      </c>
      <c r="N275" s="45">
        <v>-34.7022</v>
      </c>
      <c r="O275" s="47">
        <v>0</v>
      </c>
      <c r="P275" s="47">
        <v>0</v>
      </c>
      <c r="Q275" s="48">
        <f t="shared" si="44"/>
        <v>0</v>
      </c>
      <c r="R275" s="49">
        <v>100</v>
      </c>
    </row>
    <row r="276" spans="2:18" ht="15.75">
      <c r="B276" s="104">
        <f t="shared" si="45"/>
        <v>58</v>
      </c>
      <c r="C276" s="41" t="s">
        <v>268</v>
      </c>
      <c r="D276" s="41" t="s">
        <v>36</v>
      </c>
      <c r="E276" s="42">
        <v>392</v>
      </c>
      <c r="F276" s="43">
        <v>10</v>
      </c>
      <c r="G276" s="44">
        <f t="shared" si="42"/>
        <v>39.2</v>
      </c>
      <c r="H276" s="45">
        <v>201.0731</v>
      </c>
      <c r="I276" s="45">
        <v>1508.7171</v>
      </c>
      <c r="J276" s="45">
        <v>1081.0603</v>
      </c>
      <c r="K276" s="45">
        <v>78.8519</v>
      </c>
      <c r="L276" s="45">
        <v>-52.655</v>
      </c>
      <c r="M276" s="46">
        <f t="shared" si="43"/>
        <v>2.1195999999999984</v>
      </c>
      <c r="N276" s="45">
        <v>-54.7746</v>
      </c>
      <c r="O276" s="47">
        <v>0</v>
      </c>
      <c r="P276" s="47">
        <v>0</v>
      </c>
      <c r="Q276" s="48">
        <f t="shared" si="44"/>
        <v>0</v>
      </c>
      <c r="R276" s="49">
        <v>850</v>
      </c>
    </row>
    <row r="277" spans="2:18" ht="15.75">
      <c r="B277" s="104">
        <f t="shared" si="45"/>
        <v>59</v>
      </c>
      <c r="C277" s="41" t="s">
        <v>269</v>
      </c>
      <c r="D277" s="41" t="s">
        <v>36</v>
      </c>
      <c r="E277" s="42">
        <v>264.129</v>
      </c>
      <c r="F277" s="43">
        <v>10</v>
      </c>
      <c r="G277" s="44">
        <f t="shared" si="42"/>
        <v>26.4129</v>
      </c>
      <c r="H277" s="45">
        <v>870.628</v>
      </c>
      <c r="I277" s="45">
        <v>4293.409</v>
      </c>
      <c r="J277" s="45">
        <v>4489.205</v>
      </c>
      <c r="K277" s="45">
        <v>314.998</v>
      </c>
      <c r="L277" s="45">
        <v>-79.409</v>
      </c>
      <c r="M277" s="46">
        <f t="shared" si="43"/>
        <v>-39.68500000000001</v>
      </c>
      <c r="N277" s="45">
        <v>-39.724</v>
      </c>
      <c r="O277" s="47">
        <v>0</v>
      </c>
      <c r="P277" s="47">
        <v>0</v>
      </c>
      <c r="Q277" s="48">
        <f t="shared" si="44"/>
        <v>0</v>
      </c>
      <c r="R277" s="49">
        <v>1439</v>
      </c>
    </row>
    <row r="278" spans="2:18" ht="15.75">
      <c r="B278" s="104">
        <f t="shared" si="45"/>
        <v>60</v>
      </c>
      <c r="C278" s="41" t="s">
        <v>270</v>
      </c>
      <c r="D278" s="41" t="s">
        <v>36</v>
      </c>
      <c r="E278" s="42">
        <v>212.678</v>
      </c>
      <c r="F278" s="43">
        <v>10</v>
      </c>
      <c r="G278" s="44">
        <f t="shared" si="42"/>
        <v>21.2678</v>
      </c>
      <c r="H278" s="45">
        <v>24.5089</v>
      </c>
      <c r="I278" s="45">
        <v>589.3584</v>
      </c>
      <c r="J278" s="45">
        <v>789.4872</v>
      </c>
      <c r="K278" s="45">
        <v>40.0782</v>
      </c>
      <c r="L278" s="45">
        <v>-60.8497</v>
      </c>
      <c r="M278" s="46">
        <f t="shared" si="43"/>
        <v>-10.879100000000001</v>
      </c>
      <c r="N278" s="45">
        <v>-49.9706</v>
      </c>
      <c r="O278" s="47">
        <v>0</v>
      </c>
      <c r="P278" s="47">
        <v>0</v>
      </c>
      <c r="Q278" s="48">
        <f t="shared" si="44"/>
        <v>0</v>
      </c>
      <c r="R278" s="49">
        <v>495</v>
      </c>
    </row>
    <row r="279" spans="2:18" ht="15.75">
      <c r="B279" s="104">
        <f t="shared" si="45"/>
        <v>61</v>
      </c>
      <c r="C279" s="41" t="s">
        <v>271</v>
      </c>
      <c r="D279" s="41" t="s">
        <v>36</v>
      </c>
      <c r="E279" s="42">
        <v>33.426</v>
      </c>
      <c r="F279" s="43">
        <v>10</v>
      </c>
      <c r="G279" s="44">
        <f t="shared" si="42"/>
        <v>3.3426</v>
      </c>
      <c r="H279" s="45">
        <v>183.86</v>
      </c>
      <c r="I279" s="45">
        <v>3286.204</v>
      </c>
      <c r="J279" s="45">
        <v>1940.9989</v>
      </c>
      <c r="K279" s="45">
        <v>140.2971</v>
      </c>
      <c r="L279" s="45">
        <v>25.141</v>
      </c>
      <c r="M279" s="46">
        <f t="shared" si="43"/>
        <v>21.5265</v>
      </c>
      <c r="N279" s="45">
        <v>3.6145</v>
      </c>
      <c r="O279" s="47">
        <v>0</v>
      </c>
      <c r="P279" s="47">
        <v>0</v>
      </c>
      <c r="Q279" s="48">
        <f t="shared" si="44"/>
        <v>0</v>
      </c>
      <c r="R279" s="49">
        <v>938</v>
      </c>
    </row>
    <row r="280" spans="2:18" ht="15.75">
      <c r="B280" s="104">
        <f t="shared" si="45"/>
        <v>62</v>
      </c>
      <c r="C280" s="41" t="s">
        <v>272</v>
      </c>
      <c r="D280" s="41" t="s">
        <v>36</v>
      </c>
      <c r="E280" s="42">
        <v>87.75</v>
      </c>
      <c r="F280" s="43">
        <v>10</v>
      </c>
      <c r="G280" s="44">
        <f t="shared" si="42"/>
        <v>8.775</v>
      </c>
      <c r="H280" s="45">
        <v>-198.4081</v>
      </c>
      <c r="I280" s="45">
        <v>1032.0552</v>
      </c>
      <c r="J280" s="45">
        <v>1076.8172</v>
      </c>
      <c r="K280" s="45">
        <v>45.9362</v>
      </c>
      <c r="L280" s="45">
        <v>22.9596</v>
      </c>
      <c r="M280" s="46">
        <f t="shared" si="43"/>
        <v>5.3840999999999966</v>
      </c>
      <c r="N280" s="45">
        <v>17.5755</v>
      </c>
      <c r="O280" s="47">
        <v>0</v>
      </c>
      <c r="P280" s="47">
        <v>0</v>
      </c>
      <c r="Q280" s="48">
        <f t="shared" si="44"/>
        <v>0</v>
      </c>
      <c r="R280" s="49">
        <v>1672</v>
      </c>
    </row>
    <row r="281" spans="2:18" ht="15.75">
      <c r="B281" s="104">
        <f t="shared" si="45"/>
        <v>63</v>
      </c>
      <c r="C281" s="41" t="s">
        <v>273</v>
      </c>
      <c r="D281" s="41" t="s">
        <v>36</v>
      </c>
      <c r="E281" s="42">
        <v>39.76</v>
      </c>
      <c r="F281" s="43">
        <v>10</v>
      </c>
      <c r="G281" s="44">
        <f t="shared" si="42"/>
        <v>3.976</v>
      </c>
      <c r="H281" s="45">
        <v>88.3536</v>
      </c>
      <c r="I281" s="45">
        <v>795.6276</v>
      </c>
      <c r="J281" s="45">
        <v>578.9977</v>
      </c>
      <c r="K281" s="45">
        <v>14.9972</v>
      </c>
      <c r="L281" s="45">
        <v>2.8387</v>
      </c>
      <c r="M281" s="46">
        <f t="shared" si="43"/>
        <v>1.7619999999999998</v>
      </c>
      <c r="N281" s="45">
        <v>1.0767</v>
      </c>
      <c r="O281" s="47">
        <v>0</v>
      </c>
      <c r="P281" s="47">
        <v>0</v>
      </c>
      <c r="Q281" s="48">
        <f t="shared" si="44"/>
        <v>0</v>
      </c>
      <c r="R281" s="49">
        <v>685</v>
      </c>
    </row>
    <row r="282" spans="2:18" ht="15.75">
      <c r="B282" s="104">
        <f t="shared" si="45"/>
        <v>64</v>
      </c>
      <c r="C282" s="41" t="s">
        <v>274</v>
      </c>
      <c r="D282" s="41" t="s">
        <v>36</v>
      </c>
      <c r="E282" s="42">
        <v>55</v>
      </c>
      <c r="F282" s="43">
        <v>10</v>
      </c>
      <c r="G282" s="44">
        <f t="shared" si="42"/>
        <v>5.5</v>
      </c>
      <c r="H282" s="45">
        <v>192.6752</v>
      </c>
      <c r="I282" s="45">
        <v>359.629</v>
      </c>
      <c r="J282" s="45">
        <v>434.5874</v>
      </c>
      <c r="K282" s="45">
        <v>16.4943</v>
      </c>
      <c r="L282" s="45">
        <v>7.236</v>
      </c>
      <c r="M282" s="46">
        <f t="shared" si="43"/>
        <v>5.0663</v>
      </c>
      <c r="N282" s="45">
        <v>2.1697</v>
      </c>
      <c r="O282" s="47">
        <v>10</v>
      </c>
      <c r="P282" s="47">
        <v>0</v>
      </c>
      <c r="Q282" s="48">
        <f t="shared" si="44"/>
        <v>10</v>
      </c>
      <c r="R282" s="49">
        <v>451</v>
      </c>
    </row>
    <row r="283" spans="2:18" ht="15.75">
      <c r="B283" s="104">
        <f t="shared" si="45"/>
        <v>65</v>
      </c>
      <c r="C283" s="41" t="s">
        <v>275</v>
      </c>
      <c r="D283" s="41" t="s">
        <v>36</v>
      </c>
      <c r="E283" s="42">
        <v>312</v>
      </c>
      <c r="F283" s="43">
        <v>10</v>
      </c>
      <c r="G283" s="44">
        <f>+E283/F283</f>
        <v>31.2</v>
      </c>
      <c r="H283" s="45">
        <v>82.055</v>
      </c>
      <c r="I283" s="45">
        <v>1378.123</v>
      </c>
      <c r="J283" s="45">
        <v>1505.524</v>
      </c>
      <c r="K283" s="45">
        <v>63.89</v>
      </c>
      <c r="L283" s="45">
        <v>-51.674</v>
      </c>
      <c r="M283" s="46">
        <f>+L283-N283</f>
        <v>7.527999999999999</v>
      </c>
      <c r="N283" s="45">
        <v>-59.202</v>
      </c>
      <c r="O283" s="47">
        <v>0</v>
      </c>
      <c r="P283" s="47">
        <v>0</v>
      </c>
      <c r="Q283" s="48">
        <f>SUM(O283:P283)</f>
        <v>0</v>
      </c>
      <c r="R283" s="49">
        <v>3009</v>
      </c>
    </row>
    <row r="284" spans="2:18" ht="15.75">
      <c r="B284" s="104">
        <f aca="true" t="shared" si="46" ref="B284:B291">+B283+1</f>
        <v>66</v>
      </c>
      <c r="C284" s="41" t="s">
        <v>276</v>
      </c>
      <c r="D284" s="41" t="s">
        <v>36</v>
      </c>
      <c r="E284" s="42">
        <v>132.75</v>
      </c>
      <c r="F284" s="43">
        <v>10</v>
      </c>
      <c r="G284" s="44">
        <f>+E284/F284</f>
        <v>13.275</v>
      </c>
      <c r="H284" s="45">
        <v>55.2535</v>
      </c>
      <c r="I284" s="45">
        <v>595.11</v>
      </c>
      <c r="J284" s="45">
        <v>450.2737</v>
      </c>
      <c r="K284" s="45">
        <v>34.7375</v>
      </c>
      <c r="L284" s="45">
        <v>40.278</v>
      </c>
      <c r="M284" s="46">
        <f>+L284-N284</f>
        <v>23.823999999999998</v>
      </c>
      <c r="N284" s="45">
        <v>16.454</v>
      </c>
      <c r="O284" s="47">
        <v>0</v>
      </c>
      <c r="P284" s="47">
        <v>0</v>
      </c>
      <c r="Q284" s="48">
        <f>SUM(O284:P284)</f>
        <v>0</v>
      </c>
      <c r="R284" s="49">
        <v>206</v>
      </c>
    </row>
    <row r="285" spans="2:18" ht="15.75">
      <c r="B285" s="104">
        <f t="shared" si="46"/>
        <v>67</v>
      </c>
      <c r="C285" s="41" t="s">
        <v>277</v>
      </c>
      <c r="D285" s="41" t="s">
        <v>36</v>
      </c>
      <c r="E285" s="42">
        <v>30</v>
      </c>
      <c r="F285" s="43">
        <v>10</v>
      </c>
      <c r="G285" s="44">
        <f>+E285/F285</f>
        <v>3</v>
      </c>
      <c r="H285" s="45">
        <v>111.881</v>
      </c>
      <c r="I285" s="45">
        <v>460.936</v>
      </c>
      <c r="J285" s="45">
        <v>862.888</v>
      </c>
      <c r="K285" s="45">
        <v>32.127</v>
      </c>
      <c r="L285" s="45">
        <v>-3.147</v>
      </c>
      <c r="M285" s="46">
        <f>+L285-N285</f>
        <v>-2.3209999999999997</v>
      </c>
      <c r="N285" s="45">
        <v>-0.826</v>
      </c>
      <c r="O285" s="47">
        <v>0</v>
      </c>
      <c r="P285" s="47">
        <v>0</v>
      </c>
      <c r="Q285" s="48">
        <f>SUM(O285:P285)</f>
        <v>0</v>
      </c>
      <c r="R285" s="49">
        <v>195</v>
      </c>
    </row>
    <row r="286" spans="2:18" ht="15.75">
      <c r="B286" s="104">
        <f t="shared" si="46"/>
        <v>68</v>
      </c>
      <c r="C286" s="41" t="s">
        <v>278</v>
      </c>
      <c r="D286" s="41" t="s">
        <v>36</v>
      </c>
      <c r="E286" s="42">
        <v>176.367</v>
      </c>
      <c r="F286" s="43">
        <v>10</v>
      </c>
      <c r="G286" s="44">
        <f>+E286/F286</f>
        <v>17.636699999999998</v>
      </c>
      <c r="H286" s="45">
        <v>208.456</v>
      </c>
      <c r="I286" s="45">
        <v>2230.2712</v>
      </c>
      <c r="J286" s="45">
        <v>2858.9854</v>
      </c>
      <c r="K286" s="45">
        <v>161.7618</v>
      </c>
      <c r="L286" s="45">
        <v>-59.483</v>
      </c>
      <c r="M286" s="46">
        <f>+L286-N286</f>
        <v>14.5516</v>
      </c>
      <c r="N286" s="45">
        <v>-74.0346</v>
      </c>
      <c r="O286" s="47">
        <v>0</v>
      </c>
      <c r="P286" s="47">
        <v>0</v>
      </c>
      <c r="Q286" s="48">
        <f>SUM(O286:P286)</f>
        <v>0</v>
      </c>
      <c r="R286" s="49">
        <v>1118</v>
      </c>
    </row>
    <row r="287" spans="2:18" ht="15.75">
      <c r="B287" s="104">
        <f t="shared" si="46"/>
        <v>69</v>
      </c>
      <c r="C287" s="41" t="s">
        <v>279</v>
      </c>
      <c r="D287" s="41" t="s">
        <v>36</v>
      </c>
      <c r="E287" s="42">
        <v>147.294</v>
      </c>
      <c r="F287" s="43">
        <v>10</v>
      </c>
      <c r="G287" s="44">
        <f>+E287/F287</f>
        <v>14.729400000000002</v>
      </c>
      <c r="H287" s="45">
        <v>23.3008</v>
      </c>
      <c r="I287" s="45">
        <v>818.0797</v>
      </c>
      <c r="J287" s="45">
        <v>1049.9653</v>
      </c>
      <c r="K287" s="45">
        <v>31.874</v>
      </c>
      <c r="L287" s="45">
        <v>-38.912</v>
      </c>
      <c r="M287" s="46">
        <f>+L287-N287</f>
        <v>0.49090000000000344</v>
      </c>
      <c r="N287" s="45">
        <v>-39.4029</v>
      </c>
      <c r="O287" s="47">
        <v>0</v>
      </c>
      <c r="P287" s="47">
        <v>0</v>
      </c>
      <c r="Q287" s="48">
        <f>SUM(O287:P287)</f>
        <v>0</v>
      </c>
      <c r="R287" s="49">
        <v>419</v>
      </c>
    </row>
    <row r="288" spans="2:18" ht="15.75">
      <c r="B288" s="104">
        <f t="shared" si="46"/>
        <v>70</v>
      </c>
      <c r="C288" s="41" t="s">
        <v>280</v>
      </c>
      <c r="D288" s="41" t="s">
        <v>36</v>
      </c>
      <c r="E288" s="42">
        <v>135.5256</v>
      </c>
      <c r="F288" s="43">
        <v>10</v>
      </c>
      <c r="G288" s="44">
        <f>+E288/F288</f>
        <v>13.55256</v>
      </c>
      <c r="H288" s="45">
        <v>231.5606</v>
      </c>
      <c r="I288" s="45">
        <v>1146.8495</v>
      </c>
      <c r="J288" s="45">
        <v>1190.4193</v>
      </c>
      <c r="K288" s="45">
        <v>42.8133</v>
      </c>
      <c r="L288" s="45">
        <v>4.1777</v>
      </c>
      <c r="M288" s="46">
        <f>+L288-N288</f>
        <v>4.8466</v>
      </c>
      <c r="N288" s="45">
        <v>-0.6689</v>
      </c>
      <c r="O288" s="47">
        <v>0</v>
      </c>
      <c r="P288" s="47">
        <v>0</v>
      </c>
      <c r="Q288" s="48">
        <f>SUM(O288:P288)</f>
        <v>0</v>
      </c>
      <c r="R288" s="49">
        <v>491</v>
      </c>
    </row>
    <row r="289" spans="2:18" ht="15.75">
      <c r="B289" s="104">
        <f t="shared" si="46"/>
        <v>71</v>
      </c>
      <c r="C289" s="41" t="s">
        <v>281</v>
      </c>
      <c r="D289" s="41" t="s">
        <v>36</v>
      </c>
      <c r="E289" s="42">
        <v>69</v>
      </c>
      <c r="F289" s="43">
        <v>10</v>
      </c>
      <c r="G289" s="44">
        <f>+E289/F289</f>
        <v>6.9</v>
      </c>
      <c r="H289" s="45">
        <v>415.7382</v>
      </c>
      <c r="I289" s="45">
        <v>2096.9793</v>
      </c>
      <c r="J289" s="45">
        <v>1889.3897</v>
      </c>
      <c r="K289" s="45">
        <v>106.3899</v>
      </c>
      <c r="L289" s="45">
        <v>19.6963</v>
      </c>
      <c r="M289" s="46">
        <f>+L289-N289</f>
        <v>18.8477</v>
      </c>
      <c r="N289" s="45">
        <v>0.8486</v>
      </c>
      <c r="O289" s="47">
        <v>0</v>
      </c>
      <c r="P289" s="47">
        <v>0</v>
      </c>
      <c r="Q289" s="48">
        <f>SUM(O289:P289)</f>
        <v>0</v>
      </c>
      <c r="R289" s="49">
        <v>1035</v>
      </c>
    </row>
    <row r="290" spans="2:18" ht="15.75">
      <c r="B290" s="104">
        <f t="shared" si="46"/>
        <v>72</v>
      </c>
      <c r="C290" s="41" t="s">
        <v>282</v>
      </c>
      <c r="D290" s="41" t="s">
        <v>36</v>
      </c>
      <c r="E290" s="42">
        <v>40.5</v>
      </c>
      <c r="F290" s="43">
        <v>10</v>
      </c>
      <c r="G290" s="44">
        <f>+E290/F290</f>
        <v>4.05</v>
      </c>
      <c r="H290" s="45">
        <v>54.5163</v>
      </c>
      <c r="I290" s="45">
        <v>447.4902</v>
      </c>
      <c r="J290" s="45">
        <v>230.9384</v>
      </c>
      <c r="K290" s="45">
        <v>27.4726</v>
      </c>
      <c r="L290" s="45">
        <v>-31.7236</v>
      </c>
      <c r="M290" s="46">
        <f>+L290-N290</f>
        <v>0.8107000000000006</v>
      </c>
      <c r="N290" s="45">
        <v>-32.5343</v>
      </c>
      <c r="O290" s="47">
        <v>0</v>
      </c>
      <c r="P290" s="47">
        <v>0</v>
      </c>
      <c r="Q290" s="48">
        <f>SUM(O290:P290)</f>
        <v>0</v>
      </c>
      <c r="R290" s="49">
        <v>79</v>
      </c>
    </row>
    <row r="291" spans="2:18" ht="15.75">
      <c r="B291" s="104">
        <f t="shared" si="46"/>
        <v>73</v>
      </c>
      <c r="C291" s="41" t="s">
        <v>283</v>
      </c>
      <c r="D291" s="41" t="s">
        <v>36</v>
      </c>
      <c r="E291" s="42">
        <v>173.248</v>
      </c>
      <c r="F291" s="43">
        <v>10</v>
      </c>
      <c r="G291" s="44">
        <f>+E291/F291</f>
        <v>17.3248</v>
      </c>
      <c r="H291" s="45">
        <v>489.452</v>
      </c>
      <c r="I291" s="45">
        <v>4142.2179</v>
      </c>
      <c r="J291" s="45">
        <v>2415.3864</v>
      </c>
      <c r="K291" s="45">
        <v>208.958</v>
      </c>
      <c r="L291" s="45">
        <v>27.677</v>
      </c>
      <c r="M291" s="46">
        <f>+L291-N291</f>
        <v>18.692</v>
      </c>
      <c r="N291" s="45">
        <v>8.985</v>
      </c>
      <c r="O291" s="47">
        <v>0</v>
      </c>
      <c r="P291" s="47">
        <v>0</v>
      </c>
      <c r="Q291" s="48">
        <f>SUM(O291:P291)</f>
        <v>0</v>
      </c>
      <c r="R291" s="49">
        <v>1073</v>
      </c>
    </row>
    <row r="292" spans="2:18" ht="15.75">
      <c r="B292" s="116"/>
      <c r="C292" s="62"/>
      <c r="D292" s="62"/>
      <c r="E292" s="63"/>
      <c r="F292" s="64"/>
      <c r="G292" s="65"/>
      <c r="H292" s="66"/>
      <c r="I292" s="66"/>
      <c r="J292" s="66"/>
      <c r="K292" s="66"/>
      <c r="L292" s="66"/>
      <c r="M292" s="67"/>
      <c r="N292" s="66"/>
      <c r="O292" s="68"/>
      <c r="P292" s="68"/>
      <c r="Q292" s="69"/>
      <c r="R292" s="70"/>
    </row>
    <row r="293" spans="1:18" s="37" customFormat="1" ht="15.75">
      <c r="A293"/>
      <c r="B293" s="116"/>
      <c r="C293" s="62"/>
      <c r="D293" s="62"/>
      <c r="E293" s="63"/>
      <c r="F293" s="64"/>
      <c r="G293" s="65"/>
      <c r="H293" s="66"/>
      <c r="I293" s="66"/>
      <c r="J293" s="66"/>
      <c r="K293" s="66"/>
      <c r="L293" s="66"/>
      <c r="M293" s="67"/>
      <c r="N293" s="66"/>
      <c r="O293" s="68"/>
      <c r="P293" s="68"/>
      <c r="Q293" s="69"/>
      <c r="R293" s="70"/>
    </row>
    <row r="294" spans="1:18" s="37" customFormat="1" ht="18.75">
      <c r="A294"/>
      <c r="B294" s="116"/>
      <c r="C294" s="71" t="s">
        <v>58</v>
      </c>
      <c r="D294" s="62"/>
      <c r="E294" s="63"/>
      <c r="F294" s="64"/>
      <c r="G294" s="65"/>
      <c r="H294" s="66"/>
      <c r="I294" s="66"/>
      <c r="J294" s="66"/>
      <c r="K294" s="66"/>
      <c r="L294" s="66"/>
      <c r="M294" s="67"/>
      <c r="N294" s="66"/>
      <c r="O294" s="68"/>
      <c r="P294" s="68"/>
      <c r="Q294" s="69"/>
      <c r="R294" s="70"/>
    </row>
    <row r="295" spans="2:18" ht="15.75">
      <c r="B295" s="104">
        <f>+B291+1</f>
        <v>74</v>
      </c>
      <c r="C295" s="41" t="s">
        <v>284</v>
      </c>
      <c r="D295" s="41" t="s">
        <v>36</v>
      </c>
      <c r="E295" s="42">
        <v>93</v>
      </c>
      <c r="F295" s="43">
        <v>10</v>
      </c>
      <c r="G295" s="44">
        <f aca="true" t="shared" si="47" ref="G295:G328">+E295/F295</f>
        <v>9.3</v>
      </c>
      <c r="H295" s="45">
        <v>-420.6954</v>
      </c>
      <c r="I295" s="45">
        <v>278.684</v>
      </c>
      <c r="J295" s="45">
        <v>378.7575</v>
      </c>
      <c r="K295" s="45">
        <v>0.535</v>
      </c>
      <c r="L295" s="45">
        <v>-4.7369</v>
      </c>
      <c r="M295" s="46">
        <f aca="true" t="shared" si="48" ref="M295:M328">+L295-N295</f>
        <v>1.4607999999999999</v>
      </c>
      <c r="N295" s="45">
        <v>-6.1977</v>
      </c>
      <c r="O295" s="47">
        <v>0</v>
      </c>
      <c r="P295" s="47">
        <v>0</v>
      </c>
      <c r="Q295" s="48">
        <f aca="true" t="shared" si="49" ref="Q295:Q328">SUM(O295:P295)</f>
        <v>0</v>
      </c>
      <c r="R295" s="49">
        <v>682</v>
      </c>
    </row>
    <row r="296" spans="2:18" ht="15.75">
      <c r="B296" s="104">
        <f aca="true" t="shared" si="50" ref="B296:B328">+B295+1</f>
        <v>75</v>
      </c>
      <c r="C296" s="41" t="s">
        <v>285</v>
      </c>
      <c r="D296" s="41" t="s">
        <v>36</v>
      </c>
      <c r="E296" s="42"/>
      <c r="F296" s="43">
        <v>10</v>
      </c>
      <c r="G296" s="44">
        <f t="shared" si="47"/>
        <v>0</v>
      </c>
      <c r="H296" s="45"/>
      <c r="I296" s="45"/>
      <c r="J296" s="45"/>
      <c r="K296" s="45"/>
      <c r="L296" s="45"/>
      <c r="M296" s="46">
        <f t="shared" si="48"/>
        <v>0</v>
      </c>
      <c r="N296" s="45"/>
      <c r="O296" s="47"/>
      <c r="P296" s="47"/>
      <c r="Q296" s="48">
        <f t="shared" si="49"/>
        <v>0</v>
      </c>
      <c r="R296" s="49"/>
    </row>
    <row r="297" spans="2:18" ht="15.75">
      <c r="B297" s="104">
        <f t="shared" si="50"/>
        <v>76</v>
      </c>
      <c r="C297" s="41" t="s">
        <v>286</v>
      </c>
      <c r="D297" s="41" t="s">
        <v>36</v>
      </c>
      <c r="E297" s="42"/>
      <c r="F297" s="43">
        <v>10</v>
      </c>
      <c r="G297" s="44">
        <f t="shared" si="47"/>
        <v>0</v>
      </c>
      <c r="H297" s="45"/>
      <c r="I297" s="45"/>
      <c r="J297" s="45"/>
      <c r="K297" s="45"/>
      <c r="L297" s="45"/>
      <c r="M297" s="46">
        <f t="shared" si="48"/>
        <v>0</v>
      </c>
      <c r="N297" s="45"/>
      <c r="O297" s="47"/>
      <c r="P297" s="47"/>
      <c r="Q297" s="48">
        <f t="shared" si="49"/>
        <v>0</v>
      </c>
      <c r="R297" s="49"/>
    </row>
    <row r="298" spans="2:18" ht="15.75">
      <c r="B298" s="104">
        <f t="shared" si="50"/>
        <v>77</v>
      </c>
      <c r="C298" s="41" t="s">
        <v>287</v>
      </c>
      <c r="D298" s="41" t="s">
        <v>36</v>
      </c>
      <c r="E298" s="42">
        <v>51.75</v>
      </c>
      <c r="F298" s="43">
        <v>10</v>
      </c>
      <c r="G298" s="44">
        <f t="shared" si="47"/>
        <v>5.175</v>
      </c>
      <c r="H298" s="45">
        <v>-134.1619</v>
      </c>
      <c r="I298" s="45">
        <v>130.4637</v>
      </c>
      <c r="J298" s="45">
        <v>330.8058</v>
      </c>
      <c r="K298" s="45">
        <v>0.1674</v>
      </c>
      <c r="L298" s="45">
        <v>-11.7566</v>
      </c>
      <c r="M298" s="46">
        <f t="shared" si="48"/>
        <v>-0.37760000000000105</v>
      </c>
      <c r="N298" s="45">
        <v>-11.379</v>
      </c>
      <c r="O298" s="47">
        <v>0</v>
      </c>
      <c r="P298" s="47">
        <v>0</v>
      </c>
      <c r="Q298" s="48">
        <f t="shared" si="49"/>
        <v>0</v>
      </c>
      <c r="R298" s="49">
        <v>1041</v>
      </c>
    </row>
    <row r="299" spans="2:18" ht="15.75">
      <c r="B299" s="104">
        <f t="shared" si="50"/>
        <v>78</v>
      </c>
      <c r="C299" s="41" t="s">
        <v>288</v>
      </c>
      <c r="D299" s="41" t="s">
        <v>36</v>
      </c>
      <c r="E299" s="42">
        <v>8.712</v>
      </c>
      <c r="F299" s="43">
        <v>10</v>
      </c>
      <c r="G299" s="44">
        <f t="shared" si="47"/>
        <v>0.8712</v>
      </c>
      <c r="H299" s="45">
        <v>-24.8443</v>
      </c>
      <c r="I299" s="45">
        <v>36.6477</v>
      </c>
      <c r="J299" s="45">
        <v>0</v>
      </c>
      <c r="K299" s="45">
        <v>0</v>
      </c>
      <c r="L299" s="45">
        <v>-2.3463</v>
      </c>
      <c r="M299" s="46">
        <f t="shared" si="48"/>
        <v>0</v>
      </c>
      <c r="N299" s="45">
        <v>-2.3463</v>
      </c>
      <c r="O299" s="47">
        <v>0</v>
      </c>
      <c r="P299" s="47">
        <v>0</v>
      </c>
      <c r="Q299" s="48">
        <f t="shared" si="49"/>
        <v>0</v>
      </c>
      <c r="R299" s="49">
        <v>677</v>
      </c>
    </row>
    <row r="300" spans="2:18" ht="15.75">
      <c r="B300" s="104">
        <f t="shared" si="50"/>
        <v>79</v>
      </c>
      <c r="C300" s="41" t="s">
        <v>289</v>
      </c>
      <c r="D300" s="41" t="s">
        <v>36</v>
      </c>
      <c r="E300" s="42">
        <v>151.77</v>
      </c>
      <c r="F300" s="43">
        <v>10</v>
      </c>
      <c r="G300" s="44">
        <f t="shared" si="47"/>
        <v>15.177000000000001</v>
      </c>
      <c r="H300" s="45">
        <v>-372.289</v>
      </c>
      <c r="I300" s="45">
        <v>533.049</v>
      </c>
      <c r="J300" s="45">
        <v>629.924</v>
      </c>
      <c r="K300" s="45">
        <v>0.021</v>
      </c>
      <c r="L300" s="45">
        <v>2.426</v>
      </c>
      <c r="M300" s="46">
        <f t="shared" si="48"/>
        <v>-1.4289999999999998</v>
      </c>
      <c r="N300" s="45">
        <v>3.855</v>
      </c>
      <c r="O300" s="47">
        <v>0</v>
      </c>
      <c r="P300" s="47">
        <v>0</v>
      </c>
      <c r="Q300" s="48">
        <f t="shared" si="49"/>
        <v>0</v>
      </c>
      <c r="R300" s="49">
        <v>2712</v>
      </c>
    </row>
    <row r="301" spans="2:18" ht="15.75">
      <c r="B301" s="104">
        <f t="shared" si="50"/>
        <v>80</v>
      </c>
      <c r="C301" s="41" t="s">
        <v>290</v>
      </c>
      <c r="D301" s="41" t="s">
        <v>291</v>
      </c>
      <c r="E301" s="42"/>
      <c r="F301" s="43">
        <v>10</v>
      </c>
      <c r="G301" s="44">
        <f t="shared" si="47"/>
        <v>0</v>
      </c>
      <c r="H301" s="45"/>
      <c r="I301" s="45"/>
      <c r="J301" s="45"/>
      <c r="K301" s="45"/>
      <c r="L301" s="45"/>
      <c r="M301" s="46">
        <f t="shared" si="48"/>
        <v>0</v>
      </c>
      <c r="N301" s="45"/>
      <c r="O301" s="47"/>
      <c r="P301" s="47"/>
      <c r="Q301" s="48">
        <f t="shared" si="49"/>
        <v>0</v>
      </c>
      <c r="R301" s="49"/>
    </row>
    <row r="302" spans="2:18" ht="15.75">
      <c r="B302" s="104">
        <f t="shared" si="50"/>
        <v>81</v>
      </c>
      <c r="C302" s="41" t="s">
        <v>292</v>
      </c>
      <c r="D302" s="41" t="s">
        <v>291</v>
      </c>
      <c r="E302" s="42"/>
      <c r="F302" s="43">
        <v>10</v>
      </c>
      <c r="G302" s="44">
        <f t="shared" si="47"/>
        <v>0</v>
      </c>
      <c r="H302" s="45"/>
      <c r="I302" s="45"/>
      <c r="J302" s="45"/>
      <c r="K302" s="45"/>
      <c r="L302" s="45"/>
      <c r="M302" s="46">
        <f t="shared" si="48"/>
        <v>0</v>
      </c>
      <c r="N302" s="45"/>
      <c r="O302" s="47"/>
      <c r="P302" s="47"/>
      <c r="Q302" s="48">
        <f t="shared" si="49"/>
        <v>0</v>
      </c>
      <c r="R302" s="49"/>
    </row>
    <row r="303" spans="2:18" ht="15.75">
      <c r="B303" s="104">
        <f t="shared" si="50"/>
        <v>82</v>
      </c>
      <c r="C303" s="41" t="s">
        <v>293</v>
      </c>
      <c r="D303" s="41" t="s">
        <v>291</v>
      </c>
      <c r="E303" s="42"/>
      <c r="F303" s="43">
        <v>10</v>
      </c>
      <c r="G303" s="44">
        <f t="shared" si="47"/>
        <v>0</v>
      </c>
      <c r="H303" s="45"/>
      <c r="I303" s="45"/>
      <c r="J303" s="45"/>
      <c r="K303" s="45"/>
      <c r="L303" s="45"/>
      <c r="M303" s="46">
        <f t="shared" si="48"/>
        <v>0</v>
      </c>
      <c r="N303" s="45"/>
      <c r="O303" s="47"/>
      <c r="P303" s="47"/>
      <c r="Q303" s="48">
        <f t="shared" si="49"/>
        <v>0</v>
      </c>
      <c r="R303" s="49"/>
    </row>
    <row r="304" spans="2:18" ht="15.75">
      <c r="B304" s="104">
        <f t="shared" si="50"/>
        <v>83</v>
      </c>
      <c r="C304" s="41" t="s">
        <v>294</v>
      </c>
      <c r="D304" s="41" t="s">
        <v>36</v>
      </c>
      <c r="E304" s="42">
        <v>13</v>
      </c>
      <c r="F304" s="43">
        <v>10</v>
      </c>
      <c r="G304" s="44">
        <f t="shared" si="47"/>
        <v>1.3</v>
      </c>
      <c r="H304" s="45">
        <v>-59.5469</v>
      </c>
      <c r="I304" s="45">
        <v>50.412</v>
      </c>
      <c r="J304" s="45">
        <v>148.1633</v>
      </c>
      <c r="K304" s="45">
        <v>0.201</v>
      </c>
      <c r="L304" s="45">
        <v>15.2</v>
      </c>
      <c r="M304" s="46">
        <f t="shared" si="48"/>
        <v>1.3389999999999986</v>
      </c>
      <c r="N304" s="45">
        <v>13.861</v>
      </c>
      <c r="O304" s="47">
        <v>0</v>
      </c>
      <c r="P304" s="47">
        <v>0</v>
      </c>
      <c r="Q304" s="48">
        <f t="shared" si="49"/>
        <v>0</v>
      </c>
      <c r="R304" s="49">
        <v>412</v>
      </c>
    </row>
    <row r="305" spans="2:18" ht="15.75">
      <c r="B305" s="104">
        <f t="shared" si="50"/>
        <v>84</v>
      </c>
      <c r="C305" s="41" t="s">
        <v>295</v>
      </c>
      <c r="D305" s="41" t="s">
        <v>36</v>
      </c>
      <c r="E305" s="42">
        <v>142.31</v>
      </c>
      <c r="F305" s="43">
        <v>10</v>
      </c>
      <c r="G305" s="44">
        <f t="shared" si="47"/>
        <v>14.231</v>
      </c>
      <c r="H305" s="45">
        <v>440.085</v>
      </c>
      <c r="I305" s="45">
        <v>8503.412</v>
      </c>
      <c r="J305" s="45">
        <v>7632.983</v>
      </c>
      <c r="K305" s="45">
        <v>580.582</v>
      </c>
      <c r="L305" s="45">
        <v>115.667</v>
      </c>
      <c r="M305" s="46">
        <f t="shared" si="48"/>
        <v>51.361000000000004</v>
      </c>
      <c r="N305" s="45">
        <v>64.306</v>
      </c>
      <c r="O305" s="47">
        <v>0</v>
      </c>
      <c r="P305" s="47">
        <v>0</v>
      </c>
      <c r="Q305" s="48">
        <f t="shared" si="49"/>
        <v>0</v>
      </c>
      <c r="R305" s="49">
        <v>1409</v>
      </c>
    </row>
    <row r="306" spans="2:18" ht="15.75">
      <c r="B306" s="104">
        <f t="shared" si="50"/>
        <v>85</v>
      </c>
      <c r="C306" s="41" t="s">
        <v>296</v>
      </c>
      <c r="D306" s="41" t="s">
        <v>36</v>
      </c>
      <c r="E306" s="42">
        <v>116.4</v>
      </c>
      <c r="F306" s="43">
        <v>10</v>
      </c>
      <c r="G306" s="44">
        <f t="shared" si="47"/>
        <v>11.64</v>
      </c>
      <c r="H306" s="45">
        <v>-73.6532</v>
      </c>
      <c r="I306" s="45">
        <v>884.1075</v>
      </c>
      <c r="J306" s="45">
        <v>733.1326</v>
      </c>
      <c r="K306" s="45">
        <v>42.9404</v>
      </c>
      <c r="L306" s="45">
        <v>-17.603</v>
      </c>
      <c r="M306" s="46">
        <f t="shared" si="48"/>
        <v>3.6656999999999975</v>
      </c>
      <c r="N306" s="45">
        <v>-21.2687</v>
      </c>
      <c r="O306" s="47">
        <v>0</v>
      </c>
      <c r="P306" s="47">
        <v>0</v>
      </c>
      <c r="Q306" s="48">
        <f t="shared" si="49"/>
        <v>0</v>
      </c>
      <c r="R306" s="49">
        <v>258</v>
      </c>
    </row>
    <row r="307" spans="2:18" ht="15.75">
      <c r="B307" s="104">
        <f t="shared" si="50"/>
        <v>86</v>
      </c>
      <c r="C307" s="41" t="s">
        <v>297</v>
      </c>
      <c r="D307" s="41" t="s">
        <v>36</v>
      </c>
      <c r="E307" s="42">
        <v>46.622</v>
      </c>
      <c r="F307" s="43">
        <v>10</v>
      </c>
      <c r="G307" s="44">
        <f t="shared" si="47"/>
        <v>4.6622</v>
      </c>
      <c r="H307" s="45">
        <v>5.0646</v>
      </c>
      <c r="I307" s="45">
        <v>328.7715</v>
      </c>
      <c r="J307" s="45">
        <v>134.2317</v>
      </c>
      <c r="K307" s="45">
        <v>13.9647</v>
      </c>
      <c r="L307" s="45">
        <v>-20.828</v>
      </c>
      <c r="M307" s="46">
        <f t="shared" si="48"/>
        <v>0.6709999999999994</v>
      </c>
      <c r="N307" s="45">
        <v>-21.499</v>
      </c>
      <c r="O307" s="47">
        <v>0</v>
      </c>
      <c r="P307" s="47">
        <v>0</v>
      </c>
      <c r="Q307" s="48">
        <f t="shared" si="49"/>
        <v>0</v>
      </c>
      <c r="R307" s="49">
        <v>232</v>
      </c>
    </row>
    <row r="308" spans="2:18" ht="15.75">
      <c r="B308" s="104">
        <f t="shared" si="50"/>
        <v>87</v>
      </c>
      <c r="C308" s="41" t="s">
        <v>298</v>
      </c>
      <c r="D308" s="41" t="s">
        <v>36</v>
      </c>
      <c r="E308" s="42">
        <v>163.674</v>
      </c>
      <c r="F308" s="43">
        <v>10</v>
      </c>
      <c r="G308" s="44">
        <f t="shared" si="47"/>
        <v>16.3674</v>
      </c>
      <c r="H308" s="45">
        <v>-351.825</v>
      </c>
      <c r="I308" s="45">
        <v>740.097</v>
      </c>
      <c r="J308" s="45">
        <v>0</v>
      </c>
      <c r="K308" s="45">
        <v>14.235</v>
      </c>
      <c r="L308" s="45">
        <v>-24.147</v>
      </c>
      <c r="M308" s="46">
        <f t="shared" si="48"/>
        <v>0</v>
      </c>
      <c r="N308" s="45">
        <v>-24.147</v>
      </c>
      <c r="O308" s="47">
        <v>0</v>
      </c>
      <c r="P308" s="47">
        <v>0</v>
      </c>
      <c r="Q308" s="48">
        <f t="shared" si="49"/>
        <v>0</v>
      </c>
      <c r="R308" s="49">
        <v>1165</v>
      </c>
    </row>
    <row r="309" spans="2:18" ht="15.75">
      <c r="B309" s="104">
        <f t="shared" si="50"/>
        <v>88</v>
      </c>
      <c r="C309" s="41" t="s">
        <v>299</v>
      </c>
      <c r="D309" s="41" t="s">
        <v>291</v>
      </c>
      <c r="E309" s="42"/>
      <c r="F309" s="43">
        <v>10</v>
      </c>
      <c r="G309" s="44">
        <f t="shared" si="47"/>
        <v>0</v>
      </c>
      <c r="H309" s="45"/>
      <c r="I309" s="45"/>
      <c r="J309" s="45"/>
      <c r="K309" s="45"/>
      <c r="L309" s="45"/>
      <c r="M309" s="46">
        <f t="shared" si="48"/>
        <v>0</v>
      </c>
      <c r="N309" s="45"/>
      <c r="O309" s="47"/>
      <c r="P309" s="47"/>
      <c r="Q309" s="48">
        <f t="shared" si="49"/>
        <v>0</v>
      </c>
      <c r="R309" s="49"/>
    </row>
    <row r="310" spans="2:18" ht="15.75">
      <c r="B310" s="104">
        <f t="shared" si="50"/>
        <v>89</v>
      </c>
      <c r="C310" s="41" t="s">
        <v>300</v>
      </c>
      <c r="D310" s="41" t="s">
        <v>36</v>
      </c>
      <c r="E310" s="42"/>
      <c r="F310" s="43">
        <v>10</v>
      </c>
      <c r="G310" s="44">
        <f t="shared" si="47"/>
        <v>0</v>
      </c>
      <c r="H310" s="45"/>
      <c r="I310" s="45"/>
      <c r="J310" s="45"/>
      <c r="K310" s="45"/>
      <c r="L310" s="45"/>
      <c r="M310" s="46">
        <f t="shared" si="48"/>
        <v>0</v>
      </c>
      <c r="N310" s="45"/>
      <c r="O310" s="47"/>
      <c r="P310" s="47"/>
      <c r="Q310" s="48">
        <f t="shared" si="49"/>
        <v>0</v>
      </c>
      <c r="R310" s="49"/>
    </row>
    <row r="311" spans="2:18" ht="15.75">
      <c r="B311" s="104">
        <f t="shared" si="50"/>
        <v>90</v>
      </c>
      <c r="C311" s="41" t="s">
        <v>301</v>
      </c>
      <c r="D311" s="41" t="s">
        <v>36</v>
      </c>
      <c r="E311" s="42">
        <v>42.5</v>
      </c>
      <c r="F311" s="43">
        <v>10</v>
      </c>
      <c r="G311" s="44">
        <f t="shared" si="47"/>
        <v>4.25</v>
      </c>
      <c r="H311" s="45">
        <v>6.1399</v>
      </c>
      <c r="I311" s="45">
        <v>467.2694</v>
      </c>
      <c r="J311" s="45">
        <v>531.4944</v>
      </c>
      <c r="K311" s="45">
        <v>15.3617</v>
      </c>
      <c r="L311" s="45">
        <v>-11.639</v>
      </c>
      <c r="M311" s="46">
        <f t="shared" si="48"/>
        <v>-3.3001999999999985</v>
      </c>
      <c r="N311" s="45">
        <v>-8.3388</v>
      </c>
      <c r="O311" s="47">
        <v>0</v>
      </c>
      <c r="P311" s="47">
        <v>0</v>
      </c>
      <c r="Q311" s="48">
        <f t="shared" si="49"/>
        <v>0</v>
      </c>
      <c r="R311" s="49">
        <v>1037</v>
      </c>
    </row>
    <row r="312" spans="2:18" ht="15.75">
      <c r="B312" s="104">
        <f t="shared" si="50"/>
        <v>91</v>
      </c>
      <c r="C312" s="41" t="s">
        <v>302</v>
      </c>
      <c r="D312" s="41" t="s">
        <v>291</v>
      </c>
      <c r="E312" s="42"/>
      <c r="F312" s="43">
        <v>10</v>
      </c>
      <c r="G312" s="44">
        <f t="shared" si="47"/>
        <v>0</v>
      </c>
      <c r="H312" s="45"/>
      <c r="I312" s="45"/>
      <c r="J312" s="45"/>
      <c r="K312" s="45"/>
      <c r="L312" s="45"/>
      <c r="M312" s="46">
        <f t="shared" si="48"/>
        <v>0</v>
      </c>
      <c r="N312" s="45"/>
      <c r="O312" s="47"/>
      <c r="P312" s="47"/>
      <c r="Q312" s="48">
        <f t="shared" si="49"/>
        <v>0</v>
      </c>
      <c r="R312" s="49"/>
    </row>
    <row r="313" spans="2:18" ht="15.75">
      <c r="B313" s="104">
        <f t="shared" si="50"/>
        <v>92</v>
      </c>
      <c r="C313" s="41" t="s">
        <v>303</v>
      </c>
      <c r="D313" s="41" t="s">
        <v>291</v>
      </c>
      <c r="E313" s="42"/>
      <c r="F313" s="43">
        <v>10</v>
      </c>
      <c r="G313" s="44">
        <f t="shared" si="47"/>
        <v>0</v>
      </c>
      <c r="H313" s="45"/>
      <c r="I313" s="45"/>
      <c r="J313" s="45"/>
      <c r="K313" s="45"/>
      <c r="L313" s="45"/>
      <c r="M313" s="46">
        <f t="shared" si="48"/>
        <v>0</v>
      </c>
      <c r="N313" s="45"/>
      <c r="O313" s="47"/>
      <c r="P313" s="47"/>
      <c r="Q313" s="48">
        <f t="shared" si="49"/>
        <v>0</v>
      </c>
      <c r="R313" s="49"/>
    </row>
    <row r="314" spans="2:18" ht="15.75">
      <c r="B314" s="104">
        <f t="shared" si="50"/>
        <v>93</v>
      </c>
      <c r="C314" s="41" t="s">
        <v>304</v>
      </c>
      <c r="D314" s="41" t="s">
        <v>36</v>
      </c>
      <c r="E314" s="42">
        <v>11.832</v>
      </c>
      <c r="F314" s="43">
        <v>10</v>
      </c>
      <c r="G314" s="44">
        <f t="shared" si="47"/>
        <v>1.1832</v>
      </c>
      <c r="H314" s="45">
        <v>-0.6742</v>
      </c>
      <c r="I314" s="45">
        <v>0.0904</v>
      </c>
      <c r="J314" s="45">
        <v>0</v>
      </c>
      <c r="K314" s="45">
        <v>0.00078</v>
      </c>
      <c r="L314" s="45">
        <v>-0.098</v>
      </c>
      <c r="M314" s="46">
        <f t="shared" si="48"/>
        <v>0</v>
      </c>
      <c r="N314" s="45">
        <v>-0.098</v>
      </c>
      <c r="O314" s="47">
        <v>0</v>
      </c>
      <c r="P314" s="47">
        <v>0</v>
      </c>
      <c r="Q314" s="48">
        <f t="shared" si="49"/>
        <v>0</v>
      </c>
      <c r="R314" s="49">
        <v>587</v>
      </c>
    </row>
    <row r="315" spans="2:18" ht="15.75">
      <c r="B315" s="104">
        <f t="shared" si="50"/>
        <v>94</v>
      </c>
      <c r="C315" s="41" t="s">
        <v>305</v>
      </c>
      <c r="D315" s="41" t="s">
        <v>36</v>
      </c>
      <c r="E315" s="42">
        <v>131.748</v>
      </c>
      <c r="F315" s="43">
        <v>10</v>
      </c>
      <c r="G315" s="44">
        <f t="shared" si="47"/>
        <v>13.1748</v>
      </c>
      <c r="H315" s="45">
        <v>-170.459</v>
      </c>
      <c r="I315" s="45">
        <v>506.1022</v>
      </c>
      <c r="J315" s="45">
        <v>378.6238</v>
      </c>
      <c r="K315" s="45">
        <v>29.9645</v>
      </c>
      <c r="L315" s="45">
        <v>-67.717</v>
      </c>
      <c r="M315" s="46">
        <f t="shared" si="48"/>
        <v>0.33899999999999864</v>
      </c>
      <c r="N315" s="45">
        <v>-68.056</v>
      </c>
      <c r="O315" s="47">
        <v>0</v>
      </c>
      <c r="P315" s="47">
        <v>0</v>
      </c>
      <c r="Q315" s="48">
        <f t="shared" si="49"/>
        <v>0</v>
      </c>
      <c r="R315" s="49">
        <v>2122</v>
      </c>
    </row>
    <row r="316" spans="2:18" ht="15.75">
      <c r="B316" s="104">
        <f t="shared" si="50"/>
        <v>95</v>
      </c>
      <c r="C316" s="41" t="s">
        <v>306</v>
      </c>
      <c r="D316" s="41" t="s">
        <v>36</v>
      </c>
      <c r="E316" s="42">
        <v>92</v>
      </c>
      <c r="F316" s="43">
        <v>10</v>
      </c>
      <c r="G316" s="44">
        <f t="shared" si="47"/>
        <v>9.2</v>
      </c>
      <c r="H316" s="45">
        <v>66.7463</v>
      </c>
      <c r="I316" s="45">
        <v>336.0519</v>
      </c>
      <c r="J316" s="45">
        <v>230.2118</v>
      </c>
      <c r="K316" s="45">
        <v>2.5963</v>
      </c>
      <c r="L316" s="45">
        <v>-42.627</v>
      </c>
      <c r="M316" s="46">
        <f t="shared" si="48"/>
        <v>1.1509999999999962</v>
      </c>
      <c r="N316" s="45">
        <v>-43.778</v>
      </c>
      <c r="O316" s="47">
        <v>0</v>
      </c>
      <c r="P316" s="47">
        <v>0</v>
      </c>
      <c r="Q316" s="48">
        <f t="shared" si="49"/>
        <v>0</v>
      </c>
      <c r="R316" s="49">
        <v>1383</v>
      </c>
    </row>
    <row r="317" spans="2:18" ht="15.75">
      <c r="B317" s="104">
        <f t="shared" si="50"/>
        <v>96</v>
      </c>
      <c r="C317" s="41" t="s">
        <v>307</v>
      </c>
      <c r="D317" s="41" t="s">
        <v>36</v>
      </c>
      <c r="E317" s="42">
        <v>145</v>
      </c>
      <c r="F317" s="43">
        <v>10</v>
      </c>
      <c r="G317" s="44">
        <f t="shared" si="47"/>
        <v>14.5</v>
      </c>
      <c r="H317" s="45">
        <v>86.9608</v>
      </c>
      <c r="I317" s="45">
        <v>113.6599</v>
      </c>
      <c r="J317" s="45">
        <v>11.475</v>
      </c>
      <c r="K317" s="45">
        <v>0.5598</v>
      </c>
      <c r="L317" s="45">
        <v>-9.309</v>
      </c>
      <c r="M317" s="46">
        <f t="shared" si="48"/>
        <v>6.105</v>
      </c>
      <c r="N317" s="45">
        <v>-15.414</v>
      </c>
      <c r="O317" s="47">
        <v>0</v>
      </c>
      <c r="P317" s="47">
        <v>0</v>
      </c>
      <c r="Q317" s="48">
        <f t="shared" si="49"/>
        <v>0</v>
      </c>
      <c r="R317" s="49">
        <v>1504</v>
      </c>
    </row>
    <row r="318" spans="2:18" ht="15.75">
      <c r="B318" s="104">
        <f t="shared" si="50"/>
        <v>97</v>
      </c>
      <c r="C318" s="41" t="s">
        <v>308</v>
      </c>
      <c r="D318" s="41" t="s">
        <v>36</v>
      </c>
      <c r="E318" s="42">
        <v>230</v>
      </c>
      <c r="F318" s="43">
        <v>10</v>
      </c>
      <c r="G318" s="44">
        <f t="shared" si="47"/>
        <v>23</v>
      </c>
      <c r="H318" s="45">
        <v>-96.262</v>
      </c>
      <c r="I318" s="45">
        <v>129.3343</v>
      </c>
      <c r="J318" s="45">
        <v>0.1662</v>
      </c>
      <c r="K318" s="45">
        <v>0.0045</v>
      </c>
      <c r="L318" s="45">
        <v>-6.1115</v>
      </c>
      <c r="M318" s="46">
        <f t="shared" si="48"/>
        <v>0.0007999999999999119</v>
      </c>
      <c r="N318" s="45">
        <v>-6.1123</v>
      </c>
      <c r="O318" s="47">
        <v>0</v>
      </c>
      <c r="P318" s="47">
        <v>0</v>
      </c>
      <c r="Q318" s="48">
        <f t="shared" si="49"/>
        <v>0</v>
      </c>
      <c r="R318" s="49">
        <v>420</v>
      </c>
    </row>
    <row r="319" spans="2:18" ht="15.75">
      <c r="B319" s="104">
        <f t="shared" si="50"/>
        <v>98</v>
      </c>
      <c r="C319" s="41" t="s">
        <v>309</v>
      </c>
      <c r="D319" s="41" t="s">
        <v>36</v>
      </c>
      <c r="E319" s="42"/>
      <c r="F319" s="43">
        <v>10</v>
      </c>
      <c r="G319" s="44">
        <f t="shared" si="47"/>
        <v>0</v>
      </c>
      <c r="H319" s="45"/>
      <c r="I319" s="45"/>
      <c r="J319" s="45"/>
      <c r="K319" s="45"/>
      <c r="L319" s="45"/>
      <c r="M319" s="46">
        <f t="shared" si="48"/>
        <v>0</v>
      </c>
      <c r="N319" s="45"/>
      <c r="O319" s="47"/>
      <c r="P319" s="47"/>
      <c r="Q319" s="48">
        <f t="shared" si="49"/>
        <v>0</v>
      </c>
      <c r="R319" s="49"/>
    </row>
    <row r="320" spans="2:18" ht="15.75">
      <c r="B320" s="104">
        <f t="shared" si="50"/>
        <v>99</v>
      </c>
      <c r="C320" s="41" t="s">
        <v>310</v>
      </c>
      <c r="D320" s="41" t="s">
        <v>291</v>
      </c>
      <c r="E320" s="42"/>
      <c r="F320" s="43">
        <v>10</v>
      </c>
      <c r="G320" s="44">
        <f t="shared" si="47"/>
        <v>0</v>
      </c>
      <c r="H320" s="45"/>
      <c r="I320" s="45"/>
      <c r="J320" s="45"/>
      <c r="K320" s="45"/>
      <c r="L320" s="45"/>
      <c r="M320" s="46">
        <f t="shared" si="48"/>
        <v>0</v>
      </c>
      <c r="N320" s="45"/>
      <c r="O320" s="47"/>
      <c r="P320" s="47"/>
      <c r="Q320" s="48">
        <f t="shared" si="49"/>
        <v>0</v>
      </c>
      <c r="R320" s="49"/>
    </row>
    <row r="321" spans="2:18" ht="15.75">
      <c r="B321" s="104">
        <f t="shared" si="50"/>
        <v>100</v>
      </c>
      <c r="C321" s="41" t="s">
        <v>311</v>
      </c>
      <c r="D321" s="41" t="s">
        <v>36</v>
      </c>
      <c r="E321" s="42"/>
      <c r="F321" s="43">
        <v>10</v>
      </c>
      <c r="G321" s="44">
        <f t="shared" si="47"/>
        <v>0</v>
      </c>
      <c r="H321" s="45"/>
      <c r="I321" s="45"/>
      <c r="J321" s="45"/>
      <c r="K321" s="45"/>
      <c r="L321" s="45"/>
      <c r="M321" s="46">
        <f t="shared" si="48"/>
        <v>0</v>
      </c>
      <c r="N321" s="45"/>
      <c r="O321" s="47"/>
      <c r="P321" s="47"/>
      <c r="Q321" s="48">
        <f t="shared" si="49"/>
        <v>0</v>
      </c>
      <c r="R321" s="49"/>
    </row>
    <row r="322" spans="2:18" ht="15.75">
      <c r="B322" s="104">
        <f t="shared" si="50"/>
        <v>101</v>
      </c>
      <c r="C322" s="41" t="s">
        <v>312</v>
      </c>
      <c r="D322" s="41" t="s">
        <v>36</v>
      </c>
      <c r="E322" s="42">
        <v>74</v>
      </c>
      <c r="F322" s="43">
        <v>10</v>
      </c>
      <c r="G322" s="44">
        <f t="shared" si="47"/>
        <v>7.4</v>
      </c>
      <c r="H322" s="45">
        <v>-0.1868</v>
      </c>
      <c r="I322" s="45">
        <v>0.1092</v>
      </c>
      <c r="J322" s="45">
        <v>0</v>
      </c>
      <c r="K322" s="45">
        <v>0</v>
      </c>
      <c r="L322" s="45">
        <v>-0.1868</v>
      </c>
      <c r="M322" s="46">
        <f t="shared" si="48"/>
        <v>0</v>
      </c>
      <c r="N322" s="45">
        <v>-0.1868</v>
      </c>
      <c r="O322" s="47">
        <v>0</v>
      </c>
      <c r="P322" s="47">
        <v>0</v>
      </c>
      <c r="Q322" s="48">
        <f t="shared" si="49"/>
        <v>0</v>
      </c>
      <c r="R322" s="49">
        <v>1580</v>
      </c>
    </row>
    <row r="323" spans="2:18" ht="15.75">
      <c r="B323" s="104">
        <f t="shared" si="50"/>
        <v>102</v>
      </c>
      <c r="C323" s="41" t="s">
        <v>313</v>
      </c>
      <c r="D323" s="41" t="s">
        <v>36</v>
      </c>
      <c r="E323" s="42">
        <v>44.492</v>
      </c>
      <c r="F323" s="43">
        <v>10</v>
      </c>
      <c r="G323" s="44">
        <f t="shared" si="47"/>
        <v>4.449199999999999</v>
      </c>
      <c r="H323" s="45">
        <v>-188.8202</v>
      </c>
      <c r="I323" s="45">
        <v>187.0662</v>
      </c>
      <c r="J323" s="45">
        <v>192.8495</v>
      </c>
      <c r="K323" s="45">
        <v>18.1402</v>
      </c>
      <c r="L323" s="45">
        <v>-36.6808</v>
      </c>
      <c r="M323" s="46">
        <f t="shared" si="48"/>
        <v>-1.1402999999999963</v>
      </c>
      <c r="N323" s="45">
        <v>-35.5405</v>
      </c>
      <c r="O323" s="47">
        <v>0</v>
      </c>
      <c r="P323" s="47">
        <v>0</v>
      </c>
      <c r="Q323" s="48">
        <f t="shared" si="49"/>
        <v>0</v>
      </c>
      <c r="R323" s="49">
        <v>1083</v>
      </c>
    </row>
    <row r="324" spans="2:18" ht="15.75">
      <c r="B324" s="104">
        <f t="shared" si="50"/>
        <v>103</v>
      </c>
      <c r="C324" s="41" t="s">
        <v>314</v>
      </c>
      <c r="D324" s="41" t="s">
        <v>36</v>
      </c>
      <c r="E324" s="42">
        <v>139.804</v>
      </c>
      <c r="F324" s="43">
        <v>10</v>
      </c>
      <c r="G324" s="44">
        <f t="shared" si="47"/>
        <v>13.9804</v>
      </c>
      <c r="H324" s="45">
        <v>-12.0484</v>
      </c>
      <c r="I324" s="45">
        <v>476.5088</v>
      </c>
      <c r="J324" s="45">
        <v>306.6198</v>
      </c>
      <c r="K324" s="45">
        <v>37.5325</v>
      </c>
      <c r="L324" s="45">
        <v>16.157</v>
      </c>
      <c r="M324" s="46">
        <f t="shared" si="48"/>
        <v>6.151300000000001</v>
      </c>
      <c r="N324" s="45">
        <v>10.0057</v>
      </c>
      <c r="O324" s="47">
        <v>0</v>
      </c>
      <c r="P324" s="47">
        <v>0</v>
      </c>
      <c r="Q324" s="48">
        <f t="shared" si="49"/>
        <v>0</v>
      </c>
      <c r="R324" s="49">
        <v>2823</v>
      </c>
    </row>
    <row r="325" spans="2:18" ht="15.75">
      <c r="B325" s="104">
        <f t="shared" si="50"/>
        <v>104</v>
      </c>
      <c r="C325" s="41" t="s">
        <v>315</v>
      </c>
      <c r="D325" s="41" t="s">
        <v>291</v>
      </c>
      <c r="E325" s="42"/>
      <c r="F325" s="43">
        <v>10</v>
      </c>
      <c r="G325" s="44">
        <f t="shared" si="47"/>
        <v>0</v>
      </c>
      <c r="H325" s="45"/>
      <c r="I325" s="45"/>
      <c r="J325" s="45"/>
      <c r="K325" s="45"/>
      <c r="L325" s="45"/>
      <c r="M325" s="46">
        <f t="shared" si="48"/>
        <v>0</v>
      </c>
      <c r="N325" s="45"/>
      <c r="O325" s="47"/>
      <c r="P325" s="47"/>
      <c r="Q325" s="48">
        <f t="shared" si="49"/>
        <v>0</v>
      </c>
      <c r="R325" s="49"/>
    </row>
    <row r="326" spans="2:18" ht="15.75">
      <c r="B326" s="104">
        <f t="shared" si="50"/>
        <v>105</v>
      </c>
      <c r="C326" s="41" t="s">
        <v>316</v>
      </c>
      <c r="D326" s="41" t="s">
        <v>36</v>
      </c>
      <c r="E326" s="42">
        <v>34.253</v>
      </c>
      <c r="F326" s="43">
        <v>10</v>
      </c>
      <c r="G326" s="44">
        <f t="shared" si="47"/>
        <v>3.4253</v>
      </c>
      <c r="H326" s="45">
        <v>-13.3159</v>
      </c>
      <c r="I326" s="45">
        <v>2.9786</v>
      </c>
      <c r="J326" s="45">
        <v>0</v>
      </c>
      <c r="K326" s="45">
        <v>0.0069</v>
      </c>
      <c r="L326" s="45">
        <v>-1.388</v>
      </c>
      <c r="M326" s="46">
        <f t="shared" si="48"/>
        <v>0.08200000000000007</v>
      </c>
      <c r="N326" s="45">
        <v>-1.47</v>
      </c>
      <c r="O326" s="47">
        <v>0</v>
      </c>
      <c r="P326" s="47">
        <v>0</v>
      </c>
      <c r="Q326" s="48">
        <f t="shared" si="49"/>
        <v>0</v>
      </c>
      <c r="R326" s="49">
        <v>79</v>
      </c>
    </row>
    <row r="327" spans="2:18" ht="15.75">
      <c r="B327" s="104">
        <f t="shared" si="50"/>
        <v>106</v>
      </c>
      <c r="C327" s="41" t="s">
        <v>317</v>
      </c>
      <c r="D327" s="41" t="s">
        <v>291</v>
      </c>
      <c r="E327" s="42"/>
      <c r="F327" s="43">
        <v>10</v>
      </c>
      <c r="G327" s="44">
        <f t="shared" si="47"/>
        <v>0</v>
      </c>
      <c r="H327" s="45"/>
      <c r="I327" s="45"/>
      <c r="J327" s="45"/>
      <c r="K327" s="45"/>
      <c r="L327" s="45"/>
      <c r="M327" s="46">
        <f t="shared" si="48"/>
        <v>0</v>
      </c>
      <c r="N327" s="45"/>
      <c r="O327" s="47"/>
      <c r="P327" s="47"/>
      <c r="Q327" s="48">
        <f t="shared" si="49"/>
        <v>0</v>
      </c>
      <c r="R327" s="49"/>
    </row>
    <row r="328" spans="2:18" ht="15.75">
      <c r="B328" s="104">
        <f t="shared" si="50"/>
        <v>107</v>
      </c>
      <c r="C328" s="41" t="s">
        <v>318</v>
      </c>
      <c r="D328" s="41" t="s">
        <v>291</v>
      </c>
      <c r="E328" s="42"/>
      <c r="F328" s="43">
        <v>10</v>
      </c>
      <c r="G328" s="44">
        <f t="shared" si="47"/>
        <v>0</v>
      </c>
      <c r="H328" s="45"/>
      <c r="I328" s="45"/>
      <c r="J328" s="45"/>
      <c r="K328" s="45"/>
      <c r="L328" s="45"/>
      <c r="M328" s="46">
        <f t="shared" si="48"/>
        <v>0</v>
      </c>
      <c r="N328" s="45"/>
      <c r="O328" s="47"/>
      <c r="P328" s="47"/>
      <c r="Q328" s="48">
        <f t="shared" si="49"/>
        <v>0</v>
      </c>
      <c r="R328" s="49"/>
    </row>
    <row r="329" spans="2:18" ht="15.75">
      <c r="B329" s="104"/>
      <c r="C329" s="41"/>
      <c r="D329" s="41"/>
      <c r="E329" s="42"/>
      <c r="F329" s="43"/>
      <c r="G329" s="44"/>
      <c r="H329" s="45"/>
      <c r="I329" s="45"/>
      <c r="J329" s="45"/>
      <c r="K329" s="45"/>
      <c r="L329" s="45"/>
      <c r="M329" s="46"/>
      <c r="N329" s="45"/>
      <c r="O329" s="47"/>
      <c r="P329" s="47"/>
      <c r="Q329" s="48"/>
      <c r="R329" s="49"/>
    </row>
    <row r="330" spans="2:18" s="112" customFormat="1" ht="15.75">
      <c r="B330" s="104">
        <f>COUNT(B219:B329)</f>
        <v>107</v>
      </c>
      <c r="C330" s="105"/>
      <c r="D330" s="105"/>
      <c r="E330" s="105">
        <f>SUBTOTAL(9,E219:E329)</f>
        <v>13605.5832</v>
      </c>
      <c r="F330" s="41"/>
      <c r="G330" s="107">
        <f aca="true" t="shared" si="51" ref="G330:N330">SUBTOTAL(9,G219:G329)</f>
        <v>1382.7716200000007</v>
      </c>
      <c r="H330" s="105">
        <f t="shared" si="51"/>
        <v>21436.0678</v>
      </c>
      <c r="I330" s="105">
        <f t="shared" si="51"/>
        <v>139567.73489999998</v>
      </c>
      <c r="J330" s="105">
        <f t="shared" si="51"/>
        <v>118153.42960000006</v>
      </c>
      <c r="K330" s="105">
        <f t="shared" si="51"/>
        <v>7449.145580000001</v>
      </c>
      <c r="L330" s="105">
        <f t="shared" si="51"/>
        <v>81.57829999999997</v>
      </c>
      <c r="M330" s="107">
        <f t="shared" si="51"/>
        <v>667.7471999999998</v>
      </c>
      <c r="N330" s="105">
        <f t="shared" si="51"/>
        <v>-586.1688999999999</v>
      </c>
      <c r="O330" s="114"/>
      <c r="P330" s="114"/>
      <c r="Q330" s="110"/>
      <c r="R330" s="111">
        <f>SUM(R219:R329)</f>
        <v>83612</v>
      </c>
    </row>
    <row r="331" spans="2:18" ht="15.75">
      <c r="B331" s="82"/>
      <c r="C331" s="83"/>
      <c r="D331" s="83"/>
      <c r="E331" s="84"/>
      <c r="F331" s="85"/>
      <c r="G331" s="86"/>
      <c r="H331" s="93"/>
      <c r="I331" s="93"/>
      <c r="J331" s="94"/>
      <c r="K331" s="93"/>
      <c r="L331" s="94"/>
      <c r="M331" s="98"/>
      <c r="N331" s="94"/>
      <c r="O331" s="96"/>
      <c r="P331" s="96"/>
      <c r="Q331" s="97"/>
      <c r="R331" s="99"/>
    </row>
    <row r="332" spans="2:18" ht="18">
      <c r="B332" s="82"/>
      <c r="C332" s="113" t="s">
        <v>319</v>
      </c>
      <c r="D332" s="92"/>
      <c r="E332" s="84"/>
      <c r="F332" s="85"/>
      <c r="G332" s="86"/>
      <c r="H332" s="93"/>
      <c r="I332" s="93"/>
      <c r="J332" s="94"/>
      <c r="K332" s="93"/>
      <c r="L332" s="94"/>
      <c r="M332" s="98"/>
      <c r="N332" s="94"/>
      <c r="O332" s="96"/>
      <c r="P332" s="96"/>
      <c r="Q332" s="97"/>
      <c r="R332" s="99"/>
    </row>
    <row r="333" spans="2:18" ht="15.75">
      <c r="B333" s="82"/>
      <c r="C333" s="83"/>
      <c r="D333" s="83"/>
      <c r="E333" s="84"/>
      <c r="F333" s="85"/>
      <c r="G333" s="86"/>
      <c r="H333" s="93"/>
      <c r="I333" s="93"/>
      <c r="J333" s="94"/>
      <c r="K333" s="93"/>
      <c r="L333" s="94"/>
      <c r="M333" s="98"/>
      <c r="N333" s="94"/>
      <c r="O333" s="96"/>
      <c r="P333" s="96"/>
      <c r="Q333" s="97"/>
      <c r="R333" s="99"/>
    </row>
    <row r="334" spans="2:18" ht="15.75">
      <c r="B334" s="104">
        <v>1</v>
      </c>
      <c r="C334" s="41" t="s">
        <v>320</v>
      </c>
      <c r="D334" s="41" t="s">
        <v>36</v>
      </c>
      <c r="E334" s="42">
        <v>100.008</v>
      </c>
      <c r="F334" s="43">
        <v>10</v>
      </c>
      <c r="G334" s="44">
        <f aca="true" t="shared" si="52" ref="G334:G340">+E334/F334</f>
        <v>10.0008</v>
      </c>
      <c r="H334" s="45">
        <v>-105.8563</v>
      </c>
      <c r="I334" s="45">
        <v>1065.1026</v>
      </c>
      <c r="J334" s="45">
        <v>1231.731</v>
      </c>
      <c r="K334" s="45">
        <v>89.5575</v>
      </c>
      <c r="L334" s="45">
        <v>-155.76</v>
      </c>
      <c r="M334" s="46">
        <f aca="true" t="shared" si="53" ref="M334:M340">+L334-N334</f>
        <v>6.158900000000017</v>
      </c>
      <c r="N334" s="45">
        <v>-161.9189</v>
      </c>
      <c r="O334" s="47">
        <v>0</v>
      </c>
      <c r="P334" s="47">
        <v>0</v>
      </c>
      <c r="Q334" s="48">
        <f aca="true" t="shared" si="54" ref="Q334:Q340">SUM(O334:P334)</f>
        <v>0</v>
      </c>
      <c r="R334" s="49">
        <v>1626</v>
      </c>
    </row>
    <row r="335" spans="2:18" ht="15.75">
      <c r="B335" s="104">
        <f aca="true" t="shared" si="55" ref="B335:B340">+B334+1</f>
        <v>2</v>
      </c>
      <c r="C335" s="41" t="s">
        <v>321</v>
      </c>
      <c r="D335" s="41" t="s">
        <v>36</v>
      </c>
      <c r="E335" s="42">
        <v>338.8985</v>
      </c>
      <c r="F335" s="43">
        <v>10</v>
      </c>
      <c r="G335" s="44">
        <f t="shared" si="52"/>
        <v>33.88985</v>
      </c>
      <c r="H335" s="45">
        <v>-100.2659</v>
      </c>
      <c r="I335" s="45">
        <v>2188.6126</v>
      </c>
      <c r="J335" s="45">
        <v>1276.8501</v>
      </c>
      <c r="K335" s="45">
        <v>58.1425</v>
      </c>
      <c r="L335" s="45">
        <v>-106.3273</v>
      </c>
      <c r="M335" s="46">
        <f t="shared" si="53"/>
        <v>12.75</v>
      </c>
      <c r="N335" s="45">
        <v>-119.0773</v>
      </c>
      <c r="O335" s="47">
        <v>0</v>
      </c>
      <c r="P335" s="47">
        <v>0</v>
      </c>
      <c r="Q335" s="48">
        <f t="shared" si="54"/>
        <v>0</v>
      </c>
      <c r="R335" s="49">
        <v>510</v>
      </c>
    </row>
    <row r="336" spans="2:18" ht="15.75">
      <c r="B336" s="104">
        <f t="shared" si="55"/>
        <v>3</v>
      </c>
      <c r="C336" s="41" t="s">
        <v>322</v>
      </c>
      <c r="D336" s="41" t="s">
        <v>36</v>
      </c>
      <c r="E336" s="42">
        <v>184.8</v>
      </c>
      <c r="F336" s="43">
        <v>10</v>
      </c>
      <c r="G336" s="44">
        <f t="shared" si="52"/>
        <v>18.48</v>
      </c>
      <c r="H336" s="45">
        <v>290.5546</v>
      </c>
      <c r="I336" s="45">
        <v>1557.279</v>
      </c>
      <c r="J336" s="45">
        <v>2746.3715</v>
      </c>
      <c r="K336" s="45">
        <v>97.9262</v>
      </c>
      <c r="L336" s="45">
        <v>-54.021</v>
      </c>
      <c r="M336" s="46">
        <f t="shared" si="53"/>
        <v>11.0565</v>
      </c>
      <c r="N336" s="45">
        <v>-65.0775</v>
      </c>
      <c r="O336" s="47">
        <v>0</v>
      </c>
      <c r="P336" s="47">
        <v>0</v>
      </c>
      <c r="Q336" s="48">
        <f t="shared" si="54"/>
        <v>0</v>
      </c>
      <c r="R336" s="49">
        <v>344</v>
      </c>
    </row>
    <row r="337" spans="2:18" ht="15.75">
      <c r="B337" s="104">
        <f t="shared" si="55"/>
        <v>4</v>
      </c>
      <c r="C337" s="41" t="s">
        <v>323</v>
      </c>
      <c r="D337" s="41" t="s">
        <v>36</v>
      </c>
      <c r="E337" s="42">
        <v>133.64</v>
      </c>
      <c r="F337" s="43">
        <v>10</v>
      </c>
      <c r="G337" s="44">
        <f t="shared" si="52"/>
        <v>13.363999999999999</v>
      </c>
      <c r="H337" s="45">
        <v>988.4216</v>
      </c>
      <c r="I337" s="45">
        <v>2604.7259</v>
      </c>
      <c r="J337" s="45">
        <v>1687.1406</v>
      </c>
      <c r="K337" s="45">
        <v>108.7841</v>
      </c>
      <c r="L337" s="45">
        <v>-11.78</v>
      </c>
      <c r="M337" s="46">
        <f t="shared" si="53"/>
        <v>8.299999999999999</v>
      </c>
      <c r="N337" s="45">
        <v>-20.08</v>
      </c>
      <c r="O337" s="47">
        <v>5</v>
      </c>
      <c r="P337" s="47">
        <v>0</v>
      </c>
      <c r="Q337" s="48">
        <f t="shared" si="54"/>
        <v>5</v>
      </c>
      <c r="R337" s="49">
        <v>595</v>
      </c>
    </row>
    <row r="338" spans="2:18" ht="15.75">
      <c r="B338" s="104">
        <f t="shared" si="55"/>
        <v>5</v>
      </c>
      <c r="C338" s="41" t="s">
        <v>324</v>
      </c>
      <c r="D338" s="41" t="s">
        <v>36</v>
      </c>
      <c r="E338" s="42">
        <v>96.6</v>
      </c>
      <c r="F338" s="43">
        <v>10</v>
      </c>
      <c r="G338" s="44">
        <f t="shared" si="52"/>
        <v>9.66</v>
      </c>
      <c r="H338" s="45">
        <v>262.3619</v>
      </c>
      <c r="I338" s="45">
        <v>1505.2052</v>
      </c>
      <c r="J338" s="45">
        <v>1974.4841</v>
      </c>
      <c r="K338" s="45">
        <v>67.2229</v>
      </c>
      <c r="L338" s="45">
        <v>15.593</v>
      </c>
      <c r="M338" s="46">
        <f t="shared" si="53"/>
        <v>18.493</v>
      </c>
      <c r="N338" s="45">
        <v>-2.9</v>
      </c>
      <c r="O338" s="47">
        <v>0</v>
      </c>
      <c r="P338" s="47">
        <v>0</v>
      </c>
      <c r="Q338" s="48">
        <f t="shared" si="54"/>
        <v>0</v>
      </c>
      <c r="R338" s="49">
        <v>1179</v>
      </c>
    </row>
    <row r="339" spans="2:18" ht="15.75">
      <c r="B339" s="115">
        <f t="shared" si="55"/>
        <v>6</v>
      </c>
      <c r="C339" s="50" t="s">
        <v>325</v>
      </c>
      <c r="D339" s="50" t="s">
        <v>36</v>
      </c>
      <c r="E339" s="51">
        <v>400</v>
      </c>
      <c r="F339" s="52">
        <v>10</v>
      </c>
      <c r="G339" s="53">
        <f t="shared" si="52"/>
        <v>40</v>
      </c>
      <c r="H339" s="54">
        <v>169.614</v>
      </c>
      <c r="I339" s="54">
        <v>1308.7228</v>
      </c>
      <c r="J339" s="54">
        <v>1963.833</v>
      </c>
      <c r="K339" s="54">
        <v>63.1219</v>
      </c>
      <c r="L339" s="54">
        <v>0.7059</v>
      </c>
      <c r="M339" s="58">
        <f t="shared" si="53"/>
        <v>11.167399999999999</v>
      </c>
      <c r="N339" s="54">
        <v>-10.4615</v>
      </c>
      <c r="O339" s="55">
        <v>0</v>
      </c>
      <c r="P339" s="55">
        <v>0</v>
      </c>
      <c r="Q339" s="59">
        <f t="shared" si="54"/>
        <v>0</v>
      </c>
      <c r="R339" s="60">
        <v>552</v>
      </c>
    </row>
    <row r="340" spans="2:18" ht="15.75">
      <c r="B340" s="104">
        <f t="shared" si="55"/>
        <v>7</v>
      </c>
      <c r="C340" s="41" t="s">
        <v>326</v>
      </c>
      <c r="D340" s="41" t="s">
        <v>36</v>
      </c>
      <c r="E340" s="42">
        <v>594.287</v>
      </c>
      <c r="F340" s="43">
        <v>10</v>
      </c>
      <c r="G340" s="44">
        <f t="shared" si="52"/>
        <v>59.428700000000006</v>
      </c>
      <c r="H340" s="45">
        <v>455.1189</v>
      </c>
      <c r="I340" s="45">
        <v>3546.5702</v>
      </c>
      <c r="J340" s="45">
        <v>2621.1074</v>
      </c>
      <c r="K340" s="45">
        <v>346.0926</v>
      </c>
      <c r="L340" s="45">
        <v>-184.9977</v>
      </c>
      <c r="M340" s="46">
        <f t="shared" si="53"/>
        <v>13.16119999999998</v>
      </c>
      <c r="N340" s="45">
        <v>-198.1589</v>
      </c>
      <c r="O340" s="47">
        <v>0</v>
      </c>
      <c r="P340" s="47">
        <v>0</v>
      </c>
      <c r="Q340" s="48">
        <f t="shared" si="54"/>
        <v>0</v>
      </c>
      <c r="R340" s="49">
        <v>669</v>
      </c>
    </row>
    <row r="341" spans="2:18" ht="15.75">
      <c r="B341" s="116"/>
      <c r="C341" s="62"/>
      <c r="D341" s="62"/>
      <c r="E341" s="63"/>
      <c r="F341" s="64"/>
      <c r="G341" s="65"/>
      <c r="H341" s="66"/>
      <c r="I341" s="66"/>
      <c r="J341" s="66"/>
      <c r="K341" s="66"/>
      <c r="L341" s="66"/>
      <c r="M341" s="67"/>
      <c r="N341" s="66"/>
      <c r="O341" s="68"/>
      <c r="P341" s="68"/>
      <c r="Q341" s="69"/>
      <c r="R341" s="70"/>
    </row>
    <row r="342" spans="2:18" ht="15.75">
      <c r="B342" s="116"/>
      <c r="C342" s="62"/>
      <c r="D342" s="62"/>
      <c r="E342" s="63"/>
      <c r="F342" s="64"/>
      <c r="G342" s="65"/>
      <c r="H342" s="66"/>
      <c r="I342" s="66"/>
      <c r="J342" s="66"/>
      <c r="K342" s="66"/>
      <c r="L342" s="66"/>
      <c r="M342" s="67"/>
      <c r="N342" s="66"/>
      <c r="O342" s="68"/>
      <c r="P342" s="68"/>
      <c r="Q342" s="69"/>
      <c r="R342" s="70"/>
    </row>
    <row r="343" spans="2:18" ht="18.75">
      <c r="B343" s="116"/>
      <c r="C343" s="71" t="s">
        <v>58</v>
      </c>
      <c r="D343" s="62"/>
      <c r="E343" s="63"/>
      <c r="F343" s="64"/>
      <c r="G343" s="65"/>
      <c r="H343" s="66"/>
      <c r="I343" s="66"/>
      <c r="J343" s="66"/>
      <c r="K343" s="66"/>
      <c r="L343" s="66"/>
      <c r="M343" s="67"/>
      <c r="N343" s="66"/>
      <c r="O343" s="68"/>
      <c r="P343" s="68"/>
      <c r="Q343" s="69"/>
      <c r="R343" s="70"/>
    </row>
    <row r="344" spans="2:18" ht="15.75">
      <c r="B344" s="104">
        <f>+B340+1</f>
        <v>8</v>
      </c>
      <c r="C344" s="41" t="s">
        <v>327</v>
      </c>
      <c r="D344" s="41" t="s">
        <v>36</v>
      </c>
      <c r="E344" s="42"/>
      <c r="F344" s="43">
        <v>10</v>
      </c>
      <c r="G344" s="44">
        <f aca="true" t="shared" si="56" ref="G344:G354">+E344/F344</f>
        <v>0</v>
      </c>
      <c r="H344" s="45"/>
      <c r="I344" s="45"/>
      <c r="J344" s="45"/>
      <c r="K344" s="45"/>
      <c r="L344" s="45"/>
      <c r="M344" s="46">
        <f aca="true" t="shared" si="57" ref="M344:M354">+L344-N344</f>
        <v>0</v>
      </c>
      <c r="N344" s="45"/>
      <c r="O344" s="47"/>
      <c r="P344" s="47"/>
      <c r="Q344" s="48">
        <f aca="true" t="shared" si="58" ref="Q344:Q354">SUM(O344:P344)</f>
        <v>0</v>
      </c>
      <c r="R344" s="49"/>
    </row>
    <row r="345" spans="2:18" ht="15.75">
      <c r="B345" s="104">
        <f aca="true" t="shared" si="59" ref="B345:B354">+B344+1</f>
        <v>9</v>
      </c>
      <c r="C345" s="41" t="s">
        <v>328</v>
      </c>
      <c r="D345" s="41" t="s">
        <v>291</v>
      </c>
      <c r="E345" s="42"/>
      <c r="F345" s="43">
        <v>10</v>
      </c>
      <c r="G345" s="44">
        <f t="shared" si="56"/>
        <v>0</v>
      </c>
      <c r="H345" s="45"/>
      <c r="I345" s="45"/>
      <c r="J345" s="45"/>
      <c r="K345" s="45"/>
      <c r="L345" s="45"/>
      <c r="M345" s="46">
        <f t="shared" si="57"/>
        <v>0</v>
      </c>
      <c r="N345" s="45"/>
      <c r="O345" s="47"/>
      <c r="P345" s="47"/>
      <c r="Q345" s="48">
        <f t="shared" si="58"/>
        <v>0</v>
      </c>
      <c r="R345" s="49"/>
    </row>
    <row r="346" spans="2:18" ht="15.75">
      <c r="B346" s="104">
        <f t="shared" si="59"/>
        <v>10</v>
      </c>
      <c r="C346" s="41" t="s">
        <v>329</v>
      </c>
      <c r="D346" s="41" t="s">
        <v>36</v>
      </c>
      <c r="E346" s="42">
        <v>69.97</v>
      </c>
      <c r="F346" s="43">
        <v>10</v>
      </c>
      <c r="G346" s="44">
        <f t="shared" si="56"/>
        <v>6.997</v>
      </c>
      <c r="H346" s="45">
        <v>96.6195</v>
      </c>
      <c r="I346" s="45">
        <v>597.0553</v>
      </c>
      <c r="J346" s="45">
        <v>480.9726</v>
      </c>
      <c r="K346" s="45">
        <v>27.7786</v>
      </c>
      <c r="L346" s="45">
        <v>9.411</v>
      </c>
      <c r="M346" s="46">
        <f t="shared" si="57"/>
        <v>4.331099999999999</v>
      </c>
      <c r="N346" s="45">
        <v>5.0799</v>
      </c>
      <c r="O346" s="47">
        <v>0</v>
      </c>
      <c r="P346" s="47">
        <v>0</v>
      </c>
      <c r="Q346" s="48">
        <f t="shared" si="58"/>
        <v>0</v>
      </c>
      <c r="R346" s="49">
        <v>984</v>
      </c>
    </row>
    <row r="347" spans="2:18" ht="15.75">
      <c r="B347" s="104">
        <f t="shared" si="59"/>
        <v>11</v>
      </c>
      <c r="C347" s="41" t="s">
        <v>330</v>
      </c>
      <c r="D347" s="41" t="s">
        <v>291</v>
      </c>
      <c r="E347" s="42"/>
      <c r="F347" s="43">
        <v>10</v>
      </c>
      <c r="G347" s="44">
        <f t="shared" si="56"/>
        <v>0</v>
      </c>
      <c r="H347" s="45"/>
      <c r="I347" s="45"/>
      <c r="J347" s="45"/>
      <c r="K347" s="45"/>
      <c r="L347" s="45"/>
      <c r="M347" s="46">
        <f t="shared" si="57"/>
        <v>0</v>
      </c>
      <c r="N347" s="45"/>
      <c r="O347" s="47"/>
      <c r="P347" s="47"/>
      <c r="Q347" s="48">
        <f t="shared" si="58"/>
        <v>0</v>
      </c>
      <c r="R347" s="49"/>
    </row>
    <row r="348" spans="2:18" ht="15.75">
      <c r="B348" s="104">
        <f t="shared" si="59"/>
        <v>12</v>
      </c>
      <c r="C348" s="41" t="s">
        <v>331</v>
      </c>
      <c r="D348" s="41" t="s">
        <v>291</v>
      </c>
      <c r="E348" s="42"/>
      <c r="F348" s="43">
        <v>10</v>
      </c>
      <c r="G348" s="44">
        <f t="shared" si="56"/>
        <v>0</v>
      </c>
      <c r="H348" s="45"/>
      <c r="I348" s="45"/>
      <c r="J348" s="45"/>
      <c r="K348" s="45"/>
      <c r="L348" s="45"/>
      <c r="M348" s="46">
        <f t="shared" si="57"/>
        <v>0</v>
      </c>
      <c r="N348" s="45"/>
      <c r="O348" s="47"/>
      <c r="P348" s="47"/>
      <c r="Q348" s="48">
        <f t="shared" si="58"/>
        <v>0</v>
      </c>
      <c r="R348" s="49"/>
    </row>
    <row r="349" spans="2:18" ht="15.75">
      <c r="B349" s="104">
        <f t="shared" si="59"/>
        <v>13</v>
      </c>
      <c r="C349" s="41" t="s">
        <v>332</v>
      </c>
      <c r="D349" s="41" t="s">
        <v>291</v>
      </c>
      <c r="E349" s="42"/>
      <c r="F349" s="43">
        <v>10</v>
      </c>
      <c r="G349" s="44">
        <f t="shared" si="56"/>
        <v>0</v>
      </c>
      <c r="H349" s="45"/>
      <c r="I349" s="45"/>
      <c r="J349" s="45"/>
      <c r="K349" s="45"/>
      <c r="L349" s="45"/>
      <c r="M349" s="46">
        <f t="shared" si="57"/>
        <v>0</v>
      </c>
      <c r="N349" s="45"/>
      <c r="O349" s="47"/>
      <c r="P349" s="47"/>
      <c r="Q349" s="48">
        <f t="shared" si="58"/>
        <v>0</v>
      </c>
      <c r="R349" s="49"/>
    </row>
    <row r="350" spans="2:18" ht="15.75">
      <c r="B350" s="104">
        <f t="shared" si="59"/>
        <v>14</v>
      </c>
      <c r="C350" s="41" t="s">
        <v>333</v>
      </c>
      <c r="D350" s="41" t="s">
        <v>291</v>
      </c>
      <c r="E350" s="42"/>
      <c r="F350" s="43">
        <v>10</v>
      </c>
      <c r="G350" s="44">
        <f t="shared" si="56"/>
        <v>0</v>
      </c>
      <c r="H350" s="45"/>
      <c r="I350" s="45"/>
      <c r="J350" s="45"/>
      <c r="K350" s="45"/>
      <c r="L350" s="45"/>
      <c r="M350" s="46">
        <f t="shared" si="57"/>
        <v>0</v>
      </c>
      <c r="N350" s="45"/>
      <c r="O350" s="47"/>
      <c r="P350" s="47"/>
      <c r="Q350" s="48">
        <f t="shared" si="58"/>
        <v>0</v>
      </c>
      <c r="R350" s="49"/>
    </row>
    <row r="351" spans="2:18" ht="15.75">
      <c r="B351" s="104">
        <f t="shared" si="59"/>
        <v>15</v>
      </c>
      <c r="C351" s="41" t="s">
        <v>334</v>
      </c>
      <c r="D351" s="41" t="s">
        <v>291</v>
      </c>
      <c r="E351" s="42"/>
      <c r="F351" s="43">
        <v>10</v>
      </c>
      <c r="G351" s="44">
        <f t="shared" si="56"/>
        <v>0</v>
      </c>
      <c r="H351" s="45"/>
      <c r="I351" s="45"/>
      <c r="J351" s="45"/>
      <c r="K351" s="45"/>
      <c r="L351" s="45"/>
      <c r="M351" s="46">
        <f t="shared" si="57"/>
        <v>0</v>
      </c>
      <c r="N351" s="45"/>
      <c r="O351" s="47"/>
      <c r="P351" s="47"/>
      <c r="Q351" s="48">
        <f t="shared" si="58"/>
        <v>0</v>
      </c>
      <c r="R351" s="49"/>
    </row>
    <row r="352" spans="2:18" ht="15.75">
      <c r="B352" s="104">
        <f t="shared" si="59"/>
        <v>16</v>
      </c>
      <c r="C352" s="41" t="s">
        <v>335</v>
      </c>
      <c r="D352" s="41" t="s">
        <v>291</v>
      </c>
      <c r="E352" s="42"/>
      <c r="F352" s="43">
        <v>10</v>
      </c>
      <c r="G352" s="44">
        <f t="shared" si="56"/>
        <v>0</v>
      </c>
      <c r="H352" s="45"/>
      <c r="I352" s="45"/>
      <c r="J352" s="45"/>
      <c r="K352" s="45"/>
      <c r="L352" s="45"/>
      <c r="M352" s="46">
        <f t="shared" si="57"/>
        <v>0</v>
      </c>
      <c r="N352" s="45"/>
      <c r="O352" s="47"/>
      <c r="P352" s="47"/>
      <c r="Q352" s="48">
        <f t="shared" si="58"/>
        <v>0</v>
      </c>
      <c r="R352" s="49"/>
    </row>
    <row r="353" spans="2:18" ht="15.75">
      <c r="B353" s="104">
        <f t="shared" si="59"/>
        <v>17</v>
      </c>
      <c r="C353" s="41" t="s">
        <v>336</v>
      </c>
      <c r="D353" s="41" t="s">
        <v>36</v>
      </c>
      <c r="E353" s="42">
        <v>39.018</v>
      </c>
      <c r="F353" s="43">
        <v>10</v>
      </c>
      <c r="G353" s="44">
        <f t="shared" si="56"/>
        <v>3.9018</v>
      </c>
      <c r="H353" s="45">
        <v>-45.0197</v>
      </c>
      <c r="I353" s="45">
        <v>33.3136</v>
      </c>
      <c r="J353" s="45">
        <v>0.6523</v>
      </c>
      <c r="K353" s="45">
        <v>0.0101</v>
      </c>
      <c r="L353" s="45">
        <v>-0.6786</v>
      </c>
      <c r="M353" s="46">
        <f t="shared" si="57"/>
        <v>0.07689999999999997</v>
      </c>
      <c r="N353" s="45">
        <v>-0.7555</v>
      </c>
      <c r="O353" s="47">
        <v>0</v>
      </c>
      <c r="P353" s="47">
        <v>0</v>
      </c>
      <c r="Q353" s="48">
        <f t="shared" si="58"/>
        <v>0</v>
      </c>
      <c r="R353" s="49">
        <v>1706</v>
      </c>
    </row>
    <row r="354" spans="2:18" ht="15.75">
      <c r="B354" s="104">
        <f t="shared" si="59"/>
        <v>18</v>
      </c>
      <c r="C354" s="41" t="s">
        <v>337</v>
      </c>
      <c r="D354" s="41" t="s">
        <v>36</v>
      </c>
      <c r="E354" s="42">
        <v>157.548</v>
      </c>
      <c r="F354" s="43">
        <v>10</v>
      </c>
      <c r="G354" s="44">
        <f t="shared" si="56"/>
        <v>15.7548</v>
      </c>
      <c r="H354" s="45">
        <v>-221.5618</v>
      </c>
      <c r="I354" s="45">
        <v>0.0405</v>
      </c>
      <c r="J354" s="45">
        <v>0</v>
      </c>
      <c r="K354" s="45">
        <v>0.1017</v>
      </c>
      <c r="L354" s="45">
        <v>-0.1617</v>
      </c>
      <c r="M354" s="46">
        <f t="shared" si="57"/>
        <v>0</v>
      </c>
      <c r="N354" s="45">
        <v>-0.1617</v>
      </c>
      <c r="O354" s="47">
        <v>0</v>
      </c>
      <c r="P354" s="47">
        <v>0</v>
      </c>
      <c r="Q354" s="48">
        <f t="shared" si="58"/>
        <v>0</v>
      </c>
      <c r="R354" s="49">
        <v>4101</v>
      </c>
    </row>
    <row r="355" spans="2:18" ht="15.75">
      <c r="B355" s="104"/>
      <c r="C355" s="41"/>
      <c r="D355" s="41"/>
      <c r="E355" s="42"/>
      <c r="F355" s="43"/>
      <c r="G355" s="44"/>
      <c r="H355" s="45"/>
      <c r="I355" s="45"/>
      <c r="J355" s="45"/>
      <c r="K355" s="45"/>
      <c r="L355" s="45"/>
      <c r="M355" s="46"/>
      <c r="N355" s="45"/>
      <c r="O355" s="47"/>
      <c r="P355" s="47"/>
      <c r="Q355" s="48"/>
      <c r="R355" s="49"/>
    </row>
    <row r="356" spans="2:18" s="112" customFormat="1" ht="15.75">
      <c r="B356" s="104">
        <f>COUNT(B334:B355)</f>
        <v>18</v>
      </c>
      <c r="C356" s="105"/>
      <c r="D356" s="105"/>
      <c r="E356" s="105">
        <f>SUBTOTAL(9,E334:E355)</f>
        <v>2114.7695000000003</v>
      </c>
      <c r="F356" s="41"/>
      <c r="G356" s="107">
        <f aca="true" t="shared" si="60" ref="G356:N356">SUBTOTAL(9,G334:G355)</f>
        <v>211.47695000000002</v>
      </c>
      <c r="H356" s="105">
        <f t="shared" si="60"/>
        <v>1789.9868</v>
      </c>
      <c r="I356" s="105">
        <f t="shared" si="60"/>
        <v>14406.627699999997</v>
      </c>
      <c r="J356" s="105">
        <f t="shared" si="60"/>
        <v>13983.1426</v>
      </c>
      <c r="K356" s="105">
        <f t="shared" si="60"/>
        <v>858.7381</v>
      </c>
      <c r="L356" s="105">
        <f t="shared" si="60"/>
        <v>-488.0164</v>
      </c>
      <c r="M356" s="107">
        <f t="shared" si="60"/>
        <v>85.49499999999998</v>
      </c>
      <c r="N356" s="105">
        <f t="shared" si="60"/>
        <v>-573.5114</v>
      </c>
      <c r="O356" s="114"/>
      <c r="P356" s="114"/>
      <c r="Q356" s="110"/>
      <c r="R356" s="111">
        <f>SUM(R334:R355)</f>
        <v>12266</v>
      </c>
    </row>
    <row r="357" spans="2:18" ht="15.75">
      <c r="B357" s="82"/>
      <c r="C357" s="83"/>
      <c r="D357" s="83"/>
      <c r="E357" s="84"/>
      <c r="F357" s="85"/>
      <c r="G357" s="86"/>
      <c r="H357" s="93"/>
      <c r="I357" s="93"/>
      <c r="J357" s="94"/>
      <c r="K357" s="93"/>
      <c r="L357" s="94"/>
      <c r="M357" s="98"/>
      <c r="N357" s="94"/>
      <c r="O357" s="96"/>
      <c r="P357" s="96"/>
      <c r="Q357" s="97"/>
      <c r="R357" s="99"/>
    </row>
    <row r="358" spans="2:18" ht="18">
      <c r="B358" s="82"/>
      <c r="C358" s="113" t="s">
        <v>338</v>
      </c>
      <c r="D358" s="92"/>
      <c r="E358" s="84"/>
      <c r="F358" s="85"/>
      <c r="G358" s="86"/>
      <c r="H358" s="93"/>
      <c r="I358" s="93"/>
      <c r="J358" s="94"/>
      <c r="K358" s="93"/>
      <c r="L358" s="94"/>
      <c r="M358" s="98"/>
      <c r="N358" s="94"/>
      <c r="O358" s="96"/>
      <c r="P358" s="96"/>
      <c r="Q358" s="97"/>
      <c r="R358" s="99"/>
    </row>
    <row r="359" spans="2:18" ht="15.75">
      <c r="B359" s="82"/>
      <c r="C359" s="83"/>
      <c r="D359" s="83"/>
      <c r="E359" s="84"/>
      <c r="F359" s="85"/>
      <c r="G359" s="86"/>
      <c r="H359" s="93"/>
      <c r="I359" s="93"/>
      <c r="J359" s="94"/>
      <c r="K359" s="93"/>
      <c r="L359" s="94"/>
      <c r="M359" s="98"/>
      <c r="N359" s="94"/>
      <c r="O359" s="96"/>
      <c r="P359" s="96"/>
      <c r="Q359" s="97"/>
      <c r="R359" s="99"/>
    </row>
    <row r="360" spans="2:18" ht="15.75">
      <c r="B360" s="104">
        <v>1</v>
      </c>
      <c r="C360" s="41" t="s">
        <v>339</v>
      </c>
      <c r="D360" s="41" t="s">
        <v>36</v>
      </c>
      <c r="E360" s="42">
        <v>144.083</v>
      </c>
      <c r="F360" s="43">
        <v>10</v>
      </c>
      <c r="G360" s="44">
        <f aca="true" t="shared" si="61" ref="G360:G399">+E360/F360</f>
        <v>14.4083</v>
      </c>
      <c r="H360" s="45">
        <v>282.892</v>
      </c>
      <c r="I360" s="45">
        <v>2870.0225</v>
      </c>
      <c r="J360" s="45">
        <v>2556.3397</v>
      </c>
      <c r="K360" s="45">
        <v>188.3391</v>
      </c>
      <c r="L360" s="45">
        <v>-103.6868</v>
      </c>
      <c r="M360" s="46">
        <f aca="true" t="shared" si="62" ref="M360:M399">+L360-N360</f>
        <v>-16.815300000000008</v>
      </c>
      <c r="N360" s="45">
        <v>-86.8715</v>
      </c>
      <c r="O360" s="47">
        <v>0</v>
      </c>
      <c r="P360" s="47">
        <v>0</v>
      </c>
      <c r="Q360" s="48">
        <f aca="true" t="shared" si="63" ref="Q360:Q399">SUM(O360:P360)</f>
        <v>0</v>
      </c>
      <c r="R360" s="49">
        <v>587</v>
      </c>
    </row>
    <row r="361" spans="2:18" ht="15.75">
      <c r="B361" s="104">
        <f aca="true" t="shared" si="64" ref="B361:B399">+B360+1</f>
        <v>2</v>
      </c>
      <c r="C361" s="41" t="s">
        <v>340</v>
      </c>
      <c r="D361" s="41" t="s">
        <v>36</v>
      </c>
      <c r="E361" s="42">
        <v>840</v>
      </c>
      <c r="F361" s="43">
        <v>10</v>
      </c>
      <c r="G361" s="44">
        <f t="shared" si="61"/>
        <v>84</v>
      </c>
      <c r="H361" s="45">
        <v>2472.836</v>
      </c>
      <c r="I361" s="45">
        <v>4582.789</v>
      </c>
      <c r="J361" s="45">
        <v>2436.268</v>
      </c>
      <c r="K361" s="45">
        <v>165.183</v>
      </c>
      <c r="L361" s="45">
        <v>373.721</v>
      </c>
      <c r="M361" s="46">
        <f t="shared" si="62"/>
        <v>24.137999999999977</v>
      </c>
      <c r="N361" s="45">
        <v>349.583</v>
      </c>
      <c r="O361" s="47">
        <v>20</v>
      </c>
      <c r="P361" s="47">
        <v>0</v>
      </c>
      <c r="Q361" s="48">
        <f t="shared" si="63"/>
        <v>20</v>
      </c>
      <c r="R361" s="49">
        <v>1449</v>
      </c>
    </row>
    <row r="362" spans="2:18" ht="15.75">
      <c r="B362" s="104">
        <f t="shared" si="64"/>
        <v>3</v>
      </c>
      <c r="C362" s="41" t="s">
        <v>341</v>
      </c>
      <c r="D362" s="41" t="s">
        <v>36</v>
      </c>
      <c r="E362" s="42">
        <v>61.517</v>
      </c>
      <c r="F362" s="43">
        <v>10</v>
      </c>
      <c r="G362" s="44">
        <f t="shared" si="61"/>
        <v>6.1517</v>
      </c>
      <c r="H362" s="45">
        <v>91.8633</v>
      </c>
      <c r="I362" s="45">
        <v>213.0704</v>
      </c>
      <c r="J362" s="45">
        <v>263.4444</v>
      </c>
      <c r="K362" s="45">
        <v>6.8561</v>
      </c>
      <c r="L362" s="45">
        <v>12.189</v>
      </c>
      <c r="M362" s="46">
        <f t="shared" si="62"/>
        <v>2.2880000000000003</v>
      </c>
      <c r="N362" s="45">
        <v>9.901</v>
      </c>
      <c r="O362" s="47">
        <v>15</v>
      </c>
      <c r="P362" s="47">
        <v>0</v>
      </c>
      <c r="Q362" s="48">
        <f t="shared" si="63"/>
        <v>15</v>
      </c>
      <c r="R362" s="49">
        <v>567</v>
      </c>
    </row>
    <row r="363" spans="2:18" ht="15.75">
      <c r="B363" s="104">
        <f t="shared" si="64"/>
        <v>4</v>
      </c>
      <c r="C363" s="41" t="s">
        <v>342</v>
      </c>
      <c r="D363" s="41" t="s">
        <v>130</v>
      </c>
      <c r="E363" s="42">
        <v>3127.432</v>
      </c>
      <c r="F363" s="43">
        <v>10</v>
      </c>
      <c r="G363" s="44">
        <f t="shared" si="61"/>
        <v>312.7432</v>
      </c>
      <c r="H363" s="45">
        <v>10124.0825</v>
      </c>
      <c r="I363" s="45">
        <v>27371.6732</v>
      </c>
      <c r="J363" s="45">
        <v>10113.4993</v>
      </c>
      <c r="K363" s="45">
        <v>2470.3916</v>
      </c>
      <c r="L363" s="45">
        <v>999.5027</v>
      </c>
      <c r="M363" s="46">
        <f t="shared" si="62"/>
        <v>102.21879999999999</v>
      </c>
      <c r="N363" s="45">
        <v>897.2839</v>
      </c>
      <c r="O363" s="47">
        <v>0</v>
      </c>
      <c r="P363" s="47">
        <v>20</v>
      </c>
      <c r="Q363" s="48">
        <f t="shared" si="63"/>
        <v>20</v>
      </c>
      <c r="R363" s="49">
        <v>2954</v>
      </c>
    </row>
    <row r="364" spans="2:18" ht="15.75">
      <c r="B364" s="104">
        <f t="shared" si="64"/>
        <v>5</v>
      </c>
      <c r="C364" s="41" t="s">
        <v>343</v>
      </c>
      <c r="D364" s="41" t="s">
        <v>36</v>
      </c>
      <c r="E364" s="42">
        <v>30</v>
      </c>
      <c r="F364" s="43">
        <v>10</v>
      </c>
      <c r="G364" s="44">
        <f t="shared" si="61"/>
        <v>3</v>
      </c>
      <c r="H364" s="45">
        <v>909.8419</v>
      </c>
      <c r="I364" s="45">
        <v>3403.1302</v>
      </c>
      <c r="J364" s="45">
        <v>3477.248</v>
      </c>
      <c r="K364" s="45">
        <v>220.877</v>
      </c>
      <c r="L364" s="45">
        <v>99.9675</v>
      </c>
      <c r="M364" s="46">
        <f t="shared" si="62"/>
        <v>36.062</v>
      </c>
      <c r="N364" s="45">
        <v>63.9055</v>
      </c>
      <c r="O364" s="47">
        <v>20</v>
      </c>
      <c r="P364" s="47">
        <v>0</v>
      </c>
      <c r="Q364" s="48">
        <f t="shared" si="63"/>
        <v>20</v>
      </c>
      <c r="R364" s="49">
        <v>180</v>
      </c>
    </row>
    <row r="365" spans="2:18" ht="15.75">
      <c r="B365" s="104">
        <f t="shared" si="64"/>
        <v>6</v>
      </c>
      <c r="C365" s="41" t="s">
        <v>344</v>
      </c>
      <c r="D365" s="41" t="s">
        <v>36</v>
      </c>
      <c r="E365" s="42">
        <v>64.32</v>
      </c>
      <c r="F365" s="43">
        <v>10</v>
      </c>
      <c r="G365" s="44">
        <f t="shared" si="61"/>
        <v>6.4319999999999995</v>
      </c>
      <c r="H365" s="45">
        <v>761.8115</v>
      </c>
      <c r="I365" s="45">
        <v>2795.1189</v>
      </c>
      <c r="J365" s="45">
        <v>2961.7441</v>
      </c>
      <c r="K365" s="45">
        <v>159.3479</v>
      </c>
      <c r="L365" s="45">
        <v>115.68</v>
      </c>
      <c r="M365" s="46">
        <f t="shared" si="62"/>
        <v>51.052400000000006</v>
      </c>
      <c r="N365" s="45">
        <v>64.6276</v>
      </c>
      <c r="O365" s="47">
        <v>7.5</v>
      </c>
      <c r="P365" s="47">
        <v>0</v>
      </c>
      <c r="Q365" s="48">
        <f t="shared" si="63"/>
        <v>7.5</v>
      </c>
      <c r="R365" s="49">
        <v>469</v>
      </c>
    </row>
    <row r="366" spans="2:18" ht="15.75">
      <c r="B366" s="104">
        <f t="shared" si="64"/>
        <v>7</v>
      </c>
      <c r="C366" s="41" t="s">
        <v>345</v>
      </c>
      <c r="D366" s="41" t="s">
        <v>36</v>
      </c>
      <c r="E366" s="42">
        <v>1150</v>
      </c>
      <c r="F366" s="43">
        <v>10</v>
      </c>
      <c r="G366" s="44">
        <f t="shared" si="61"/>
        <v>115</v>
      </c>
      <c r="H366" s="45">
        <v>2589.9553</v>
      </c>
      <c r="I366" s="45">
        <v>16287.1032</v>
      </c>
      <c r="J366" s="45">
        <v>8506.9107</v>
      </c>
      <c r="K366" s="45">
        <v>1124.5913</v>
      </c>
      <c r="L366" s="45">
        <v>-15.294</v>
      </c>
      <c r="M366" s="46">
        <f t="shared" si="62"/>
        <v>80.497</v>
      </c>
      <c r="N366" s="45">
        <v>-95.791</v>
      </c>
      <c r="O366" s="47">
        <v>0</v>
      </c>
      <c r="P366" s="47">
        <v>0</v>
      </c>
      <c r="Q366" s="48">
        <f t="shared" si="63"/>
        <v>0</v>
      </c>
      <c r="R366" s="49">
        <v>1987</v>
      </c>
    </row>
    <row r="367" spans="2:18" ht="15.75">
      <c r="B367" s="104">
        <f t="shared" si="64"/>
        <v>8</v>
      </c>
      <c r="C367" s="41" t="s">
        <v>346</v>
      </c>
      <c r="D367" s="41" t="s">
        <v>36</v>
      </c>
      <c r="E367" s="42">
        <v>2441.763</v>
      </c>
      <c r="F367" s="43">
        <v>10</v>
      </c>
      <c r="G367" s="44">
        <f t="shared" si="61"/>
        <v>244.1763</v>
      </c>
      <c r="H367" s="45">
        <v>2906.3506</v>
      </c>
      <c r="I367" s="45">
        <v>12651.2225</v>
      </c>
      <c r="J367" s="45">
        <v>7020.7295</v>
      </c>
      <c r="K367" s="45">
        <v>491.5689</v>
      </c>
      <c r="L367" s="45">
        <v>363.4051</v>
      </c>
      <c r="M367" s="46">
        <f t="shared" si="62"/>
        <v>81.90730000000002</v>
      </c>
      <c r="N367" s="45">
        <v>281.4978</v>
      </c>
      <c r="O367" s="47">
        <v>0</v>
      </c>
      <c r="P367" s="47">
        <v>0</v>
      </c>
      <c r="Q367" s="48">
        <f t="shared" si="63"/>
        <v>0</v>
      </c>
      <c r="R367" s="49">
        <v>1663</v>
      </c>
    </row>
    <row r="368" spans="2:18" ht="15.75">
      <c r="B368" s="104">
        <f t="shared" si="64"/>
        <v>9</v>
      </c>
      <c r="C368" s="41" t="s">
        <v>347</v>
      </c>
      <c r="D368" s="41" t="s">
        <v>36</v>
      </c>
      <c r="E368" s="42">
        <v>55.688</v>
      </c>
      <c r="F368" s="43">
        <v>10</v>
      </c>
      <c r="G368" s="44">
        <f t="shared" si="61"/>
        <v>5.5688</v>
      </c>
      <c r="H368" s="45">
        <v>-65.8046</v>
      </c>
      <c r="I368" s="45">
        <v>471.9397</v>
      </c>
      <c r="J368" s="45">
        <v>374.9124</v>
      </c>
      <c r="K368" s="45">
        <v>23.8675</v>
      </c>
      <c r="L368" s="45">
        <v>-32.5566</v>
      </c>
      <c r="M368" s="46">
        <f t="shared" si="62"/>
        <v>1.8744999999999976</v>
      </c>
      <c r="N368" s="45">
        <v>-34.4311</v>
      </c>
      <c r="O368" s="47">
        <v>0</v>
      </c>
      <c r="P368" s="47">
        <v>0</v>
      </c>
      <c r="Q368" s="48">
        <f t="shared" si="63"/>
        <v>0</v>
      </c>
      <c r="R368" s="49">
        <v>918</v>
      </c>
    </row>
    <row r="369" spans="2:18" ht="15.75">
      <c r="B369" s="104">
        <f t="shared" si="64"/>
        <v>10</v>
      </c>
      <c r="C369" s="41" t="s">
        <v>348</v>
      </c>
      <c r="D369" s="41" t="s">
        <v>36</v>
      </c>
      <c r="E369" s="42">
        <v>492.099</v>
      </c>
      <c r="F369" s="43">
        <v>10</v>
      </c>
      <c r="G369" s="44">
        <f t="shared" si="61"/>
        <v>49.2099</v>
      </c>
      <c r="H369" s="45">
        <v>2443.277</v>
      </c>
      <c r="I369" s="45">
        <v>10851.772</v>
      </c>
      <c r="J369" s="45">
        <v>8712.218</v>
      </c>
      <c r="K369" s="45">
        <v>613.172</v>
      </c>
      <c r="L369" s="45">
        <v>-11.215</v>
      </c>
      <c r="M369" s="46">
        <f t="shared" si="62"/>
        <v>19.895</v>
      </c>
      <c r="N369" s="45">
        <v>-31.11</v>
      </c>
      <c r="O369" s="47">
        <v>0</v>
      </c>
      <c r="P369" s="47">
        <v>0</v>
      </c>
      <c r="Q369" s="48">
        <f t="shared" si="63"/>
        <v>0</v>
      </c>
      <c r="R369" s="49">
        <v>1822</v>
      </c>
    </row>
    <row r="370" spans="2:18" ht="15.75">
      <c r="B370" s="104">
        <f t="shared" si="64"/>
        <v>11</v>
      </c>
      <c r="C370" s="41" t="s">
        <v>349</v>
      </c>
      <c r="D370" s="41" t="s">
        <v>36</v>
      </c>
      <c r="E370" s="42">
        <v>466.861</v>
      </c>
      <c r="F370" s="43">
        <v>10</v>
      </c>
      <c r="G370" s="44">
        <f t="shared" si="61"/>
        <v>46.686099999999996</v>
      </c>
      <c r="H370" s="45">
        <v>1582.7906</v>
      </c>
      <c r="I370" s="45">
        <v>1791.0963</v>
      </c>
      <c r="J370" s="45">
        <v>368.294</v>
      </c>
      <c r="K370" s="45">
        <v>0.3329</v>
      </c>
      <c r="L370" s="45">
        <v>-187.042</v>
      </c>
      <c r="M370" s="46">
        <f t="shared" si="62"/>
        <v>10.082999999999998</v>
      </c>
      <c r="N370" s="45">
        <v>-197.125</v>
      </c>
      <c r="O370" s="47">
        <v>0</v>
      </c>
      <c r="P370" s="47">
        <v>10</v>
      </c>
      <c r="Q370" s="48">
        <f t="shared" si="63"/>
        <v>10</v>
      </c>
      <c r="R370" s="49">
        <v>6570</v>
      </c>
    </row>
    <row r="371" spans="2:18" ht="15.75">
      <c r="B371" s="104">
        <f t="shared" si="64"/>
        <v>12</v>
      </c>
      <c r="C371" s="41" t="s">
        <v>350</v>
      </c>
      <c r="D371" s="41" t="s">
        <v>36</v>
      </c>
      <c r="E371" s="42">
        <v>100</v>
      </c>
      <c r="F371" s="43">
        <v>10</v>
      </c>
      <c r="G371" s="44">
        <f t="shared" si="61"/>
        <v>10</v>
      </c>
      <c r="H371" s="45">
        <v>977.5203</v>
      </c>
      <c r="I371" s="45">
        <v>3041.9198</v>
      </c>
      <c r="J371" s="45">
        <v>3677.0375</v>
      </c>
      <c r="K371" s="45">
        <v>188.5324</v>
      </c>
      <c r="L371" s="45">
        <v>107.6589</v>
      </c>
      <c r="M371" s="46">
        <f t="shared" si="62"/>
        <v>48.053900000000006</v>
      </c>
      <c r="N371" s="45">
        <v>59.605</v>
      </c>
      <c r="O371" s="47">
        <v>7.5</v>
      </c>
      <c r="P371" s="47">
        <v>0</v>
      </c>
      <c r="Q371" s="48">
        <f t="shared" si="63"/>
        <v>7.5</v>
      </c>
      <c r="R371" s="49">
        <v>665</v>
      </c>
    </row>
    <row r="372" spans="2:18" ht="15.75">
      <c r="B372" s="104">
        <f t="shared" si="64"/>
        <v>13</v>
      </c>
      <c r="C372" s="41" t="s">
        <v>351</v>
      </c>
      <c r="D372" s="41" t="s">
        <v>36</v>
      </c>
      <c r="E372" s="42">
        <v>12.5</v>
      </c>
      <c r="F372" s="43">
        <v>10</v>
      </c>
      <c r="G372" s="44">
        <f t="shared" si="61"/>
        <v>1.25</v>
      </c>
      <c r="H372" s="45">
        <v>1506.0504</v>
      </c>
      <c r="I372" s="45">
        <v>8893.6134</v>
      </c>
      <c r="J372" s="45">
        <v>4716.0816</v>
      </c>
      <c r="K372" s="45">
        <v>390.1085</v>
      </c>
      <c r="L372" s="45">
        <v>37.556</v>
      </c>
      <c r="M372" s="46">
        <f t="shared" si="62"/>
        <v>29.5</v>
      </c>
      <c r="N372" s="45">
        <v>8.056</v>
      </c>
      <c r="O372" s="47">
        <v>10</v>
      </c>
      <c r="P372" s="47">
        <v>0</v>
      </c>
      <c r="Q372" s="48">
        <f t="shared" si="63"/>
        <v>10</v>
      </c>
      <c r="R372" s="49">
        <v>195</v>
      </c>
    </row>
    <row r="373" spans="2:18" ht="15.75">
      <c r="B373" s="104">
        <f t="shared" si="64"/>
        <v>14</v>
      </c>
      <c r="C373" s="41" t="s">
        <v>352</v>
      </c>
      <c r="D373" s="41" t="s">
        <v>36</v>
      </c>
      <c r="E373" s="42">
        <v>326.356</v>
      </c>
      <c r="F373" s="43">
        <v>10</v>
      </c>
      <c r="G373" s="44">
        <f t="shared" si="61"/>
        <v>32.6356</v>
      </c>
      <c r="H373" s="45">
        <v>-132.8228</v>
      </c>
      <c r="I373" s="45">
        <v>2443.7697</v>
      </c>
      <c r="J373" s="45">
        <v>2894.5388</v>
      </c>
      <c r="K373" s="45">
        <v>106.535</v>
      </c>
      <c r="L373" s="45">
        <v>-161.723</v>
      </c>
      <c r="M373" s="46">
        <f t="shared" si="62"/>
        <v>22.52849999999998</v>
      </c>
      <c r="N373" s="45">
        <v>-184.2515</v>
      </c>
      <c r="O373" s="47">
        <v>0</v>
      </c>
      <c r="P373" s="47">
        <v>0</v>
      </c>
      <c r="Q373" s="48">
        <f t="shared" si="63"/>
        <v>0</v>
      </c>
      <c r="R373" s="49">
        <v>5393</v>
      </c>
    </row>
    <row r="374" spans="2:18" ht="15.75">
      <c r="B374" s="104">
        <f t="shared" si="64"/>
        <v>15</v>
      </c>
      <c r="C374" s="41" t="s">
        <v>353</v>
      </c>
      <c r="D374" s="41" t="s">
        <v>36</v>
      </c>
      <c r="E374" s="42">
        <v>551.987</v>
      </c>
      <c r="F374" s="43">
        <v>10</v>
      </c>
      <c r="G374" s="44">
        <f t="shared" si="61"/>
        <v>55.198699999999995</v>
      </c>
      <c r="H374" s="45">
        <v>2762.029</v>
      </c>
      <c r="I374" s="45">
        <v>12397.702</v>
      </c>
      <c r="J374" s="45">
        <v>11650.143</v>
      </c>
      <c r="K374" s="45">
        <v>732.477</v>
      </c>
      <c r="L374" s="45">
        <v>201.838</v>
      </c>
      <c r="M374" s="46">
        <f t="shared" si="62"/>
        <v>99</v>
      </c>
      <c r="N374" s="45">
        <v>102.838</v>
      </c>
      <c r="O374" s="47">
        <v>10</v>
      </c>
      <c r="P374" s="47">
        <v>0</v>
      </c>
      <c r="Q374" s="48">
        <f t="shared" si="63"/>
        <v>10</v>
      </c>
      <c r="R374" s="49">
        <v>1993</v>
      </c>
    </row>
    <row r="375" spans="2:18" ht="15.75">
      <c r="B375" s="104">
        <f t="shared" si="64"/>
        <v>16</v>
      </c>
      <c r="C375" s="41" t="s">
        <v>354</v>
      </c>
      <c r="D375" s="41" t="s">
        <v>36</v>
      </c>
      <c r="E375" s="42">
        <v>37.8</v>
      </c>
      <c r="F375" s="43">
        <v>10</v>
      </c>
      <c r="G375" s="44">
        <f t="shared" si="61"/>
        <v>3.78</v>
      </c>
      <c r="H375" s="45">
        <v>-2.4306</v>
      </c>
      <c r="I375" s="45">
        <v>308.0718</v>
      </c>
      <c r="J375" s="45">
        <v>429.1533</v>
      </c>
      <c r="K375" s="45">
        <v>19.0715</v>
      </c>
      <c r="L375" s="45">
        <v>-8.408</v>
      </c>
      <c r="M375" s="46">
        <f t="shared" si="62"/>
        <v>4.114000000000001</v>
      </c>
      <c r="N375" s="45">
        <v>-12.522</v>
      </c>
      <c r="O375" s="47">
        <v>0</v>
      </c>
      <c r="P375" s="47">
        <v>0</v>
      </c>
      <c r="Q375" s="48">
        <f t="shared" si="63"/>
        <v>0</v>
      </c>
      <c r="R375" s="49">
        <v>645</v>
      </c>
    </row>
    <row r="376" spans="2:18" ht="15.75">
      <c r="B376" s="104">
        <f t="shared" si="64"/>
        <v>17</v>
      </c>
      <c r="C376" s="41" t="s">
        <v>355</v>
      </c>
      <c r="D376" s="41" t="s">
        <v>36</v>
      </c>
      <c r="E376" s="42">
        <v>106.259</v>
      </c>
      <c r="F376" s="43">
        <v>10</v>
      </c>
      <c r="G376" s="44">
        <f t="shared" si="61"/>
        <v>10.6259</v>
      </c>
      <c r="H376" s="45">
        <v>397.4043</v>
      </c>
      <c r="I376" s="45">
        <v>1970.7737</v>
      </c>
      <c r="J376" s="45">
        <v>1089.4473</v>
      </c>
      <c r="K376" s="45">
        <v>110.6328</v>
      </c>
      <c r="L376" s="45">
        <v>-16.2999</v>
      </c>
      <c r="M376" s="46">
        <f t="shared" si="62"/>
        <v>1.7771000000000008</v>
      </c>
      <c r="N376" s="45">
        <v>-18.077</v>
      </c>
      <c r="O376" s="47">
        <v>0</v>
      </c>
      <c r="P376" s="47">
        <v>0</v>
      </c>
      <c r="Q376" s="48">
        <f t="shared" si="63"/>
        <v>0</v>
      </c>
      <c r="R376" s="49">
        <v>955</v>
      </c>
    </row>
    <row r="377" spans="2:18" ht="15.75">
      <c r="B377" s="104">
        <f t="shared" si="64"/>
        <v>18</v>
      </c>
      <c r="C377" s="41" t="s">
        <v>356</v>
      </c>
      <c r="D377" s="41" t="s">
        <v>36</v>
      </c>
      <c r="E377" s="42">
        <v>96.6</v>
      </c>
      <c r="F377" s="43">
        <v>10</v>
      </c>
      <c r="G377" s="44">
        <f t="shared" si="61"/>
        <v>9.66</v>
      </c>
      <c r="H377" s="45">
        <v>329.4288</v>
      </c>
      <c r="I377" s="45">
        <v>2130.924</v>
      </c>
      <c r="J377" s="45">
        <v>2200.6878</v>
      </c>
      <c r="K377" s="45">
        <v>168.7325</v>
      </c>
      <c r="L377" s="45">
        <v>-14.6295</v>
      </c>
      <c r="M377" s="46">
        <f t="shared" si="62"/>
        <v>4.6739999999999995</v>
      </c>
      <c r="N377" s="45">
        <v>-19.3035</v>
      </c>
      <c r="O377" s="47">
        <v>0</v>
      </c>
      <c r="P377" s="47">
        <v>0</v>
      </c>
      <c r="Q377" s="48">
        <f t="shared" si="63"/>
        <v>0</v>
      </c>
      <c r="R377" s="49">
        <v>902</v>
      </c>
    </row>
    <row r="378" spans="2:18" ht="15.75">
      <c r="B378" s="104">
        <f t="shared" si="64"/>
        <v>19</v>
      </c>
      <c r="C378" s="41" t="s">
        <v>357</v>
      </c>
      <c r="D378" s="41" t="s">
        <v>36</v>
      </c>
      <c r="E378" s="42">
        <v>303.026</v>
      </c>
      <c r="F378" s="43">
        <v>10</v>
      </c>
      <c r="G378" s="44">
        <f t="shared" si="61"/>
        <v>30.3026</v>
      </c>
      <c r="H378" s="45">
        <v>6.9592</v>
      </c>
      <c r="I378" s="45">
        <v>1391.9494</v>
      </c>
      <c r="J378" s="45">
        <v>241.4786</v>
      </c>
      <c r="K378" s="45">
        <v>32.9833</v>
      </c>
      <c r="L378" s="45">
        <v>-151.5792</v>
      </c>
      <c r="M378" s="46">
        <f t="shared" si="62"/>
        <v>1.8796000000000106</v>
      </c>
      <c r="N378" s="45">
        <v>-153.4588</v>
      </c>
      <c r="O378" s="47">
        <v>0</v>
      </c>
      <c r="P378" s="47">
        <v>0</v>
      </c>
      <c r="Q378" s="48">
        <f t="shared" si="63"/>
        <v>0</v>
      </c>
      <c r="R378" s="49">
        <v>2128</v>
      </c>
    </row>
    <row r="379" spans="2:18" ht="15.75">
      <c r="B379" s="104">
        <f t="shared" si="64"/>
        <v>20</v>
      </c>
      <c r="C379" s="41" t="s">
        <v>358</v>
      </c>
      <c r="D379" s="41" t="s">
        <v>36</v>
      </c>
      <c r="E379" s="42">
        <v>509.11</v>
      </c>
      <c r="F379" s="43">
        <v>10</v>
      </c>
      <c r="G379" s="44">
        <f t="shared" si="61"/>
        <v>50.911</v>
      </c>
      <c r="H379" s="45">
        <v>2238.8566</v>
      </c>
      <c r="I379" s="45">
        <v>9082.467</v>
      </c>
      <c r="J379" s="45">
        <v>6071.2708</v>
      </c>
      <c r="K379" s="45">
        <v>494.8638</v>
      </c>
      <c r="L379" s="45">
        <v>-267.105</v>
      </c>
      <c r="M379" s="46">
        <f t="shared" si="62"/>
        <v>47.697</v>
      </c>
      <c r="N379" s="45">
        <v>-314.802</v>
      </c>
      <c r="O379" s="47">
        <v>0</v>
      </c>
      <c r="P379" s="47">
        <v>0</v>
      </c>
      <c r="Q379" s="48">
        <f t="shared" si="63"/>
        <v>0</v>
      </c>
      <c r="R379" s="49">
        <v>1801</v>
      </c>
    </row>
    <row r="380" spans="2:18" ht="15.75">
      <c r="B380" s="104">
        <f t="shared" si="64"/>
        <v>21</v>
      </c>
      <c r="C380" s="41" t="s">
        <v>359</v>
      </c>
      <c r="D380" s="41" t="s">
        <v>36</v>
      </c>
      <c r="E380" s="42">
        <v>1455.264</v>
      </c>
      <c r="F380" s="43">
        <v>10</v>
      </c>
      <c r="G380" s="44">
        <f t="shared" si="61"/>
        <v>145.5264</v>
      </c>
      <c r="H380" s="45">
        <v>3722.03</v>
      </c>
      <c r="I380" s="45">
        <v>13515.322</v>
      </c>
      <c r="J380" s="45">
        <v>7558.322</v>
      </c>
      <c r="K380" s="45">
        <v>882.335</v>
      </c>
      <c r="L380" s="45">
        <v>130.805</v>
      </c>
      <c r="M380" s="46">
        <f t="shared" si="62"/>
        <v>134.32500000000002</v>
      </c>
      <c r="N380" s="45">
        <v>-3.52</v>
      </c>
      <c r="O380" s="47">
        <v>0</v>
      </c>
      <c r="P380" s="47">
        <v>0</v>
      </c>
      <c r="Q380" s="48">
        <f t="shared" si="63"/>
        <v>0</v>
      </c>
      <c r="R380" s="49">
        <v>5372</v>
      </c>
    </row>
    <row r="381" spans="2:18" ht="15.75">
      <c r="B381" s="104">
        <f t="shared" si="64"/>
        <v>22</v>
      </c>
      <c r="C381" s="41" t="s">
        <v>360</v>
      </c>
      <c r="D381" s="41" t="s">
        <v>36</v>
      </c>
      <c r="E381" s="42">
        <v>99.85</v>
      </c>
      <c r="F381" s="43">
        <v>10</v>
      </c>
      <c r="G381" s="44">
        <f t="shared" si="61"/>
        <v>9.985</v>
      </c>
      <c r="H381" s="45">
        <v>1681.2412</v>
      </c>
      <c r="I381" s="45">
        <v>4354.3049</v>
      </c>
      <c r="J381" s="45">
        <v>5073.1686</v>
      </c>
      <c r="K381" s="45">
        <v>221.1603</v>
      </c>
      <c r="L381" s="45">
        <v>82.715</v>
      </c>
      <c r="M381" s="46">
        <f t="shared" si="62"/>
        <v>55.068000000000005</v>
      </c>
      <c r="N381" s="45">
        <v>27.647</v>
      </c>
      <c r="O381" s="47">
        <v>15</v>
      </c>
      <c r="P381" s="47">
        <v>0</v>
      </c>
      <c r="Q381" s="48">
        <f t="shared" si="63"/>
        <v>15</v>
      </c>
      <c r="R381" s="49">
        <v>217</v>
      </c>
    </row>
    <row r="382" spans="2:18" ht="15.75">
      <c r="B382" s="104">
        <f t="shared" si="64"/>
        <v>23</v>
      </c>
      <c r="C382" s="41" t="s">
        <v>361</v>
      </c>
      <c r="D382" s="41" t="s">
        <v>36</v>
      </c>
      <c r="E382" s="42">
        <v>300</v>
      </c>
      <c r="F382" s="43">
        <v>10</v>
      </c>
      <c r="G382" s="44">
        <f t="shared" si="61"/>
        <v>30</v>
      </c>
      <c r="H382" s="45">
        <v>1811.3</v>
      </c>
      <c r="I382" s="45">
        <v>8234.421</v>
      </c>
      <c r="J382" s="45">
        <v>7884.785</v>
      </c>
      <c r="K382" s="45">
        <v>538.964</v>
      </c>
      <c r="L382" s="45">
        <v>408.01</v>
      </c>
      <c r="M382" s="46">
        <f t="shared" si="62"/>
        <v>74.257</v>
      </c>
      <c r="N382" s="45">
        <v>333.753</v>
      </c>
      <c r="O382" s="47">
        <v>17.5</v>
      </c>
      <c r="P382" s="47">
        <v>0</v>
      </c>
      <c r="Q382" s="48">
        <f t="shared" si="63"/>
        <v>17.5</v>
      </c>
      <c r="R382" s="49">
        <v>1553</v>
      </c>
    </row>
    <row r="383" spans="2:18" ht="15.75">
      <c r="B383" s="104">
        <f t="shared" si="64"/>
        <v>24</v>
      </c>
      <c r="C383" s="41" t="s">
        <v>362</v>
      </c>
      <c r="D383" s="41" t="s">
        <v>36</v>
      </c>
      <c r="E383" s="42">
        <v>221.052</v>
      </c>
      <c r="F383" s="43">
        <v>10</v>
      </c>
      <c r="G383" s="44">
        <f t="shared" si="61"/>
        <v>22.1052</v>
      </c>
      <c r="H383" s="45">
        <v>-228.7896</v>
      </c>
      <c r="I383" s="45">
        <v>969.329</v>
      </c>
      <c r="J383" s="45">
        <v>534.0856</v>
      </c>
      <c r="K383" s="45">
        <v>40.2582</v>
      </c>
      <c r="L383" s="45">
        <v>-120.2035</v>
      </c>
      <c r="M383" s="46">
        <f t="shared" si="62"/>
        <v>2.6704000000000008</v>
      </c>
      <c r="N383" s="45">
        <v>-122.8739</v>
      </c>
      <c r="O383" s="47">
        <v>0</v>
      </c>
      <c r="P383" s="47">
        <v>0</v>
      </c>
      <c r="Q383" s="48">
        <f t="shared" si="63"/>
        <v>0</v>
      </c>
      <c r="R383" s="49">
        <v>1720</v>
      </c>
    </row>
    <row r="384" spans="2:18" ht="15.75">
      <c r="B384" s="104">
        <f t="shared" si="64"/>
        <v>25</v>
      </c>
      <c r="C384" s="41" t="s">
        <v>363</v>
      </c>
      <c r="D384" s="41" t="s">
        <v>36</v>
      </c>
      <c r="E384" s="42">
        <v>188.892</v>
      </c>
      <c r="F384" s="43">
        <v>10</v>
      </c>
      <c r="G384" s="44">
        <f t="shared" si="61"/>
        <v>18.8892</v>
      </c>
      <c r="H384" s="45">
        <v>-8.072</v>
      </c>
      <c r="I384" s="45">
        <v>2333.271</v>
      </c>
      <c r="J384" s="45">
        <v>1401.489</v>
      </c>
      <c r="K384" s="45">
        <v>90.88</v>
      </c>
      <c r="L384" s="45">
        <v>-56.378</v>
      </c>
      <c r="M384" s="46">
        <f t="shared" si="62"/>
        <v>22.741</v>
      </c>
      <c r="N384" s="45">
        <v>-79.119</v>
      </c>
      <c r="O384" s="47">
        <v>0</v>
      </c>
      <c r="P384" s="47">
        <v>0</v>
      </c>
      <c r="Q384" s="48">
        <f t="shared" si="63"/>
        <v>0</v>
      </c>
      <c r="R384" s="49">
        <v>2085</v>
      </c>
    </row>
    <row r="385" spans="2:18" ht="15.75">
      <c r="B385" s="104">
        <f t="shared" si="64"/>
        <v>26</v>
      </c>
      <c r="C385" s="41" t="s">
        <v>364</v>
      </c>
      <c r="D385" s="41" t="s">
        <v>36</v>
      </c>
      <c r="E385" s="42">
        <v>54</v>
      </c>
      <c r="F385" s="43">
        <v>10</v>
      </c>
      <c r="G385" s="44">
        <f t="shared" si="61"/>
        <v>5.4</v>
      </c>
      <c r="H385" s="45">
        <v>-26.9654</v>
      </c>
      <c r="I385" s="45">
        <v>99.9814</v>
      </c>
      <c r="J385" s="45">
        <v>83.4826</v>
      </c>
      <c r="K385" s="45">
        <v>3.9701</v>
      </c>
      <c r="L385" s="45">
        <v>-12.8447</v>
      </c>
      <c r="M385" s="46">
        <f t="shared" si="62"/>
        <v>1.1524999999999999</v>
      </c>
      <c r="N385" s="45">
        <v>-13.9972</v>
      </c>
      <c r="O385" s="47">
        <v>0</v>
      </c>
      <c r="P385" s="47">
        <v>0</v>
      </c>
      <c r="Q385" s="48">
        <f t="shared" si="63"/>
        <v>0</v>
      </c>
      <c r="R385" s="49">
        <v>612</v>
      </c>
    </row>
    <row r="386" spans="2:18" ht="15.75">
      <c r="B386" s="104">
        <f t="shared" si="64"/>
        <v>27</v>
      </c>
      <c r="C386" s="41" t="s">
        <v>365</v>
      </c>
      <c r="D386" s="41" t="s">
        <v>36</v>
      </c>
      <c r="E386" s="42">
        <v>242</v>
      </c>
      <c r="F386" s="43">
        <v>10</v>
      </c>
      <c r="G386" s="44">
        <f t="shared" si="61"/>
        <v>24.2</v>
      </c>
      <c r="H386" s="45">
        <v>-974.0955</v>
      </c>
      <c r="I386" s="45">
        <v>2783.5797</v>
      </c>
      <c r="J386" s="45">
        <v>1553.8071</v>
      </c>
      <c r="K386" s="45">
        <v>225.4106</v>
      </c>
      <c r="L386" s="45">
        <v>-1469.385</v>
      </c>
      <c r="M386" s="46">
        <f t="shared" si="62"/>
        <v>12.07899999999995</v>
      </c>
      <c r="N386" s="45">
        <v>-1481.464</v>
      </c>
      <c r="O386" s="47">
        <v>0</v>
      </c>
      <c r="P386" s="47">
        <v>0</v>
      </c>
      <c r="Q386" s="48">
        <f t="shared" si="63"/>
        <v>0</v>
      </c>
      <c r="R386" s="49">
        <v>380</v>
      </c>
    </row>
    <row r="387" spans="2:18" ht="15.75">
      <c r="B387" s="104">
        <f t="shared" si="64"/>
        <v>28</v>
      </c>
      <c r="C387" s="41" t="s">
        <v>366</v>
      </c>
      <c r="D387" s="41" t="s">
        <v>36</v>
      </c>
      <c r="E387" s="42">
        <v>752.008</v>
      </c>
      <c r="F387" s="43">
        <v>10</v>
      </c>
      <c r="G387" s="44">
        <f t="shared" si="61"/>
        <v>75.2008</v>
      </c>
      <c r="H387" s="45">
        <v>2600.194</v>
      </c>
      <c r="I387" s="45">
        <v>10838.1162</v>
      </c>
      <c r="J387" s="45">
        <v>9138.298</v>
      </c>
      <c r="K387" s="45">
        <v>705.8215</v>
      </c>
      <c r="L387" s="45">
        <v>76.1797</v>
      </c>
      <c r="M387" s="46">
        <f t="shared" si="62"/>
        <v>58</v>
      </c>
      <c r="N387" s="45">
        <v>18.1797</v>
      </c>
      <c r="O387" s="47">
        <v>0</v>
      </c>
      <c r="P387" s="47">
        <v>10</v>
      </c>
      <c r="Q387" s="48">
        <f t="shared" si="63"/>
        <v>10</v>
      </c>
      <c r="R387" s="49">
        <v>6528</v>
      </c>
    </row>
    <row r="388" spans="2:18" ht="15.75">
      <c r="B388" s="104">
        <f t="shared" si="64"/>
        <v>29</v>
      </c>
      <c r="C388" s="41" t="s">
        <v>367</v>
      </c>
      <c r="D388" s="41" t="s">
        <v>36</v>
      </c>
      <c r="E388" s="42">
        <v>1597.857</v>
      </c>
      <c r="F388" s="43">
        <v>10</v>
      </c>
      <c r="G388" s="44">
        <f t="shared" si="61"/>
        <v>159.7857</v>
      </c>
      <c r="H388" s="45">
        <v>25147.18</v>
      </c>
      <c r="I388" s="45">
        <v>37916.59</v>
      </c>
      <c r="J388" s="45">
        <v>19267.633</v>
      </c>
      <c r="K388" s="45">
        <v>907.432</v>
      </c>
      <c r="L388" s="45">
        <v>6396.968</v>
      </c>
      <c r="M388" s="46">
        <f t="shared" si="62"/>
        <v>258</v>
      </c>
      <c r="N388" s="45">
        <v>6138.968</v>
      </c>
      <c r="O388" s="47">
        <v>25</v>
      </c>
      <c r="P388" s="47">
        <v>0</v>
      </c>
      <c r="Q388" s="48">
        <f t="shared" si="63"/>
        <v>25</v>
      </c>
      <c r="R388" s="49">
        <v>12209</v>
      </c>
    </row>
    <row r="389" spans="2:18" ht="15.75">
      <c r="B389" s="104">
        <f t="shared" si="64"/>
        <v>30</v>
      </c>
      <c r="C389" s="41" t="s">
        <v>368</v>
      </c>
      <c r="D389" s="41" t="s">
        <v>36</v>
      </c>
      <c r="E389" s="42">
        <v>133.403</v>
      </c>
      <c r="F389" s="43">
        <v>10</v>
      </c>
      <c r="G389" s="44">
        <f t="shared" si="61"/>
        <v>13.3403</v>
      </c>
      <c r="H389" s="45">
        <v>695.275</v>
      </c>
      <c r="I389" s="45">
        <v>2862.0736</v>
      </c>
      <c r="J389" s="45">
        <v>2549.1151</v>
      </c>
      <c r="K389" s="45">
        <v>181.9079</v>
      </c>
      <c r="L389" s="45">
        <v>73.3225</v>
      </c>
      <c r="M389" s="46">
        <f t="shared" si="62"/>
        <v>47.55050000000001</v>
      </c>
      <c r="N389" s="45">
        <v>25.772</v>
      </c>
      <c r="O389" s="47">
        <v>0</v>
      </c>
      <c r="P389" s="47">
        <v>7.5</v>
      </c>
      <c r="Q389" s="48">
        <f t="shared" si="63"/>
        <v>7.5</v>
      </c>
      <c r="R389" s="49">
        <v>1883</v>
      </c>
    </row>
    <row r="390" spans="2:18" ht="15.75">
      <c r="B390" s="104">
        <f t="shared" si="64"/>
        <v>31</v>
      </c>
      <c r="C390" s="41" t="s">
        <v>369</v>
      </c>
      <c r="D390" s="41" t="s">
        <v>36</v>
      </c>
      <c r="E390" s="42">
        <v>31.25</v>
      </c>
      <c r="F390" s="43">
        <v>10</v>
      </c>
      <c r="G390" s="44">
        <f t="shared" si="61"/>
        <v>3.125</v>
      </c>
      <c r="H390" s="45">
        <v>413.9025</v>
      </c>
      <c r="I390" s="45">
        <v>7513.2373</v>
      </c>
      <c r="J390" s="45">
        <v>5769.1552</v>
      </c>
      <c r="K390" s="45">
        <v>495.2582</v>
      </c>
      <c r="L390" s="45">
        <v>46.556</v>
      </c>
      <c r="M390" s="46">
        <f t="shared" si="62"/>
        <v>19.3695</v>
      </c>
      <c r="N390" s="45">
        <v>27.1865</v>
      </c>
      <c r="O390" s="47">
        <v>0</v>
      </c>
      <c r="P390" s="47">
        <v>0</v>
      </c>
      <c r="Q390" s="48">
        <f t="shared" si="63"/>
        <v>0</v>
      </c>
      <c r="R390" s="49">
        <v>185</v>
      </c>
    </row>
    <row r="391" spans="2:18" ht="15.75">
      <c r="B391" s="104">
        <f t="shared" si="64"/>
        <v>32</v>
      </c>
      <c r="C391" s="41" t="s">
        <v>370</v>
      </c>
      <c r="D391" s="41" t="s">
        <v>36</v>
      </c>
      <c r="E391" s="42">
        <v>308.109</v>
      </c>
      <c r="F391" s="43">
        <v>10</v>
      </c>
      <c r="G391" s="44">
        <f t="shared" si="61"/>
        <v>30.810899999999997</v>
      </c>
      <c r="H391" s="45">
        <v>768.4234</v>
      </c>
      <c r="I391" s="45">
        <v>4119.95</v>
      </c>
      <c r="J391" s="45">
        <v>3465.7089</v>
      </c>
      <c r="K391" s="45">
        <v>368.0539</v>
      </c>
      <c r="L391" s="45">
        <v>-80.8426</v>
      </c>
      <c r="M391" s="46">
        <f t="shared" si="62"/>
        <v>19.7226</v>
      </c>
      <c r="N391" s="45">
        <v>-100.5652</v>
      </c>
      <c r="O391" s="47">
        <v>0</v>
      </c>
      <c r="P391" s="47">
        <v>0</v>
      </c>
      <c r="Q391" s="48">
        <f t="shared" si="63"/>
        <v>0</v>
      </c>
      <c r="R391" s="49">
        <v>1814</v>
      </c>
    </row>
    <row r="392" spans="2:18" ht="15.75">
      <c r="B392" s="104">
        <f t="shared" si="64"/>
        <v>33</v>
      </c>
      <c r="C392" s="41" t="s">
        <v>371</v>
      </c>
      <c r="D392" s="41" t="s">
        <v>36</v>
      </c>
      <c r="E392" s="42">
        <v>40</v>
      </c>
      <c r="F392" s="43">
        <v>10</v>
      </c>
      <c r="G392" s="44">
        <f t="shared" si="61"/>
        <v>4</v>
      </c>
      <c r="H392" s="45">
        <v>48.182</v>
      </c>
      <c r="I392" s="45">
        <v>148.299</v>
      </c>
      <c r="J392" s="45">
        <v>367.4222</v>
      </c>
      <c r="K392" s="45">
        <v>5.5074</v>
      </c>
      <c r="L392" s="45">
        <v>3.943</v>
      </c>
      <c r="M392" s="46">
        <f t="shared" si="62"/>
        <v>3.516</v>
      </c>
      <c r="N392" s="45">
        <v>0.427</v>
      </c>
      <c r="O392" s="47">
        <v>0</v>
      </c>
      <c r="P392" s="47">
        <v>0</v>
      </c>
      <c r="Q392" s="48">
        <f t="shared" si="63"/>
        <v>0</v>
      </c>
      <c r="R392" s="49">
        <v>102</v>
      </c>
    </row>
    <row r="393" spans="2:18" ht="15.75">
      <c r="B393" s="104">
        <f t="shared" si="64"/>
        <v>34</v>
      </c>
      <c r="C393" s="41" t="s">
        <v>372</v>
      </c>
      <c r="D393" s="41" t="s">
        <v>36</v>
      </c>
      <c r="E393" s="42">
        <v>175</v>
      </c>
      <c r="F393" s="43">
        <v>10</v>
      </c>
      <c r="G393" s="44">
        <f t="shared" si="61"/>
        <v>17.5</v>
      </c>
      <c r="H393" s="45">
        <v>7521.8971</v>
      </c>
      <c r="I393" s="45">
        <v>12358.9161</v>
      </c>
      <c r="J393" s="45">
        <v>6511.5308</v>
      </c>
      <c r="K393" s="45">
        <v>435.0796</v>
      </c>
      <c r="L393" s="45">
        <v>1422.924</v>
      </c>
      <c r="M393" s="46">
        <f t="shared" si="62"/>
        <v>83.75240000000008</v>
      </c>
      <c r="N393" s="45">
        <v>1339.1716</v>
      </c>
      <c r="O393" s="47">
        <v>7.5</v>
      </c>
      <c r="P393" s="47">
        <v>0</v>
      </c>
      <c r="Q393" s="48">
        <f t="shared" si="63"/>
        <v>7.5</v>
      </c>
      <c r="R393" s="49">
        <v>639</v>
      </c>
    </row>
    <row r="394" spans="2:18" ht="15.75">
      <c r="B394" s="104">
        <f t="shared" si="64"/>
        <v>35</v>
      </c>
      <c r="C394" s="41" t="s">
        <v>373</v>
      </c>
      <c r="D394" s="41" t="s">
        <v>36</v>
      </c>
      <c r="E394" s="42">
        <v>200.831</v>
      </c>
      <c r="F394" s="43">
        <v>10</v>
      </c>
      <c r="G394" s="44">
        <f t="shared" si="61"/>
        <v>20.083099999999998</v>
      </c>
      <c r="H394" s="45">
        <v>5577.4916</v>
      </c>
      <c r="I394" s="45">
        <v>12324.2651</v>
      </c>
      <c r="J394" s="45">
        <v>9746.6079</v>
      </c>
      <c r="K394" s="45">
        <v>734.6831</v>
      </c>
      <c r="L394" s="45">
        <v>670.6</v>
      </c>
      <c r="M394" s="46">
        <f t="shared" si="62"/>
        <v>52.870000000000005</v>
      </c>
      <c r="N394" s="45">
        <v>617.73</v>
      </c>
      <c r="O394" s="47">
        <v>7.5</v>
      </c>
      <c r="P394" s="47">
        <v>0</v>
      </c>
      <c r="Q394" s="48">
        <f t="shared" si="63"/>
        <v>7.5</v>
      </c>
      <c r="R394" s="49">
        <v>406</v>
      </c>
    </row>
    <row r="395" spans="2:18" ht="15.75">
      <c r="B395" s="104">
        <f t="shared" si="64"/>
        <v>36</v>
      </c>
      <c r="C395" s="41" t="s">
        <v>374</v>
      </c>
      <c r="D395" s="41" t="s">
        <v>36</v>
      </c>
      <c r="E395" s="42">
        <v>86.4</v>
      </c>
      <c r="F395" s="43">
        <v>10</v>
      </c>
      <c r="G395" s="44">
        <f t="shared" si="61"/>
        <v>8.64</v>
      </c>
      <c r="H395" s="45">
        <v>510.907</v>
      </c>
      <c r="I395" s="45">
        <v>1736.696</v>
      </c>
      <c r="J395" s="45">
        <v>2296.755</v>
      </c>
      <c r="K395" s="45">
        <v>91.643</v>
      </c>
      <c r="L395" s="45">
        <v>-28.016</v>
      </c>
      <c r="M395" s="46">
        <f t="shared" si="62"/>
        <v>12.501000000000005</v>
      </c>
      <c r="N395" s="45">
        <v>-40.517</v>
      </c>
      <c r="O395" s="47">
        <v>0</v>
      </c>
      <c r="P395" s="47">
        <v>0</v>
      </c>
      <c r="Q395" s="48">
        <f t="shared" si="63"/>
        <v>0</v>
      </c>
      <c r="R395" s="49">
        <v>1034</v>
      </c>
    </row>
    <row r="396" spans="2:18" ht="15.75">
      <c r="B396" s="104">
        <f t="shared" si="64"/>
        <v>37</v>
      </c>
      <c r="C396" s="41" t="s">
        <v>375</v>
      </c>
      <c r="D396" s="41" t="s">
        <v>36</v>
      </c>
      <c r="E396" s="42">
        <v>180</v>
      </c>
      <c r="F396" s="43">
        <v>10</v>
      </c>
      <c r="G396" s="44">
        <f t="shared" si="61"/>
        <v>18</v>
      </c>
      <c r="H396" s="45"/>
      <c r="I396" s="45"/>
      <c r="J396" s="45"/>
      <c r="K396" s="45"/>
      <c r="L396" s="45">
        <v>156.005</v>
      </c>
      <c r="M396" s="46">
        <f t="shared" si="62"/>
        <v>19.201999999999998</v>
      </c>
      <c r="N396" s="45">
        <v>136.803</v>
      </c>
      <c r="O396" s="47">
        <v>15</v>
      </c>
      <c r="P396" s="47">
        <v>0</v>
      </c>
      <c r="Q396" s="48">
        <f t="shared" si="63"/>
        <v>15</v>
      </c>
      <c r="R396" s="49"/>
    </row>
    <row r="397" spans="2:18" ht="15.75">
      <c r="B397" s="104">
        <f t="shared" si="64"/>
        <v>38</v>
      </c>
      <c r="C397" s="41" t="s">
        <v>376</v>
      </c>
      <c r="D397" s="41" t="s">
        <v>36</v>
      </c>
      <c r="E397" s="42">
        <v>170</v>
      </c>
      <c r="F397" s="43">
        <v>10</v>
      </c>
      <c r="G397" s="44">
        <f t="shared" si="61"/>
        <v>17</v>
      </c>
      <c r="H397" s="45">
        <v>618.3329</v>
      </c>
      <c r="I397" s="45">
        <v>3524.833</v>
      </c>
      <c r="J397" s="45">
        <v>3613.096</v>
      </c>
      <c r="K397" s="45">
        <v>176.2237</v>
      </c>
      <c r="L397" s="45">
        <v>58.2537</v>
      </c>
      <c r="M397" s="46">
        <f t="shared" si="62"/>
        <v>36.293000000000006</v>
      </c>
      <c r="N397" s="45">
        <v>21.9607</v>
      </c>
      <c r="O397" s="47">
        <v>0</v>
      </c>
      <c r="P397" s="47">
        <v>0</v>
      </c>
      <c r="Q397" s="48">
        <f t="shared" si="63"/>
        <v>0</v>
      </c>
      <c r="R397" s="49">
        <v>404</v>
      </c>
    </row>
    <row r="398" spans="2:18" ht="15.75">
      <c r="B398" s="104">
        <f t="shared" si="64"/>
        <v>39</v>
      </c>
      <c r="C398" s="50" t="s">
        <v>377</v>
      </c>
      <c r="D398" s="50" t="s">
        <v>36</v>
      </c>
      <c r="E398" s="51">
        <v>37.263</v>
      </c>
      <c r="F398" s="52">
        <v>10</v>
      </c>
      <c r="G398" s="53">
        <f t="shared" si="61"/>
        <v>3.7262999999999997</v>
      </c>
      <c r="H398" s="54">
        <v>93.284</v>
      </c>
      <c r="I398" s="54">
        <v>122.4565</v>
      </c>
      <c r="J398" s="54">
        <v>0</v>
      </c>
      <c r="K398" s="54">
        <v>0</v>
      </c>
      <c r="L398" s="54">
        <v>14.741</v>
      </c>
      <c r="M398" s="58">
        <f t="shared" si="62"/>
        <v>4.584</v>
      </c>
      <c r="N398" s="54">
        <v>10.157</v>
      </c>
      <c r="O398" s="55">
        <v>0</v>
      </c>
      <c r="P398" s="55">
        <v>0</v>
      </c>
      <c r="Q398" s="59">
        <f t="shared" si="63"/>
        <v>0</v>
      </c>
      <c r="R398" s="60">
        <v>300</v>
      </c>
    </row>
    <row r="399" spans="2:18" ht="15.75">
      <c r="B399" s="104">
        <f t="shared" si="64"/>
        <v>40</v>
      </c>
      <c r="C399" s="41" t="s">
        <v>378</v>
      </c>
      <c r="D399" s="41" t="s">
        <v>36</v>
      </c>
      <c r="E399" s="42">
        <v>340.509</v>
      </c>
      <c r="F399" s="43">
        <v>10</v>
      </c>
      <c r="G399" s="44">
        <f t="shared" si="61"/>
        <v>34.0509</v>
      </c>
      <c r="H399" s="45">
        <v>758.1329</v>
      </c>
      <c r="I399" s="45">
        <v>3005.9541</v>
      </c>
      <c r="J399" s="45">
        <v>1947.2516</v>
      </c>
      <c r="K399" s="45">
        <v>191.3224</v>
      </c>
      <c r="L399" s="45">
        <v>-40.9898</v>
      </c>
      <c r="M399" s="46">
        <f t="shared" si="62"/>
        <v>9.363999999999997</v>
      </c>
      <c r="N399" s="45">
        <v>-50.3538</v>
      </c>
      <c r="O399" s="47">
        <v>0</v>
      </c>
      <c r="P399" s="47">
        <v>0</v>
      </c>
      <c r="Q399" s="48">
        <f t="shared" si="63"/>
        <v>0</v>
      </c>
      <c r="R399" s="49">
        <v>3165</v>
      </c>
    </row>
    <row r="400" spans="2:18" ht="15.75">
      <c r="B400" s="116"/>
      <c r="C400" s="62"/>
      <c r="D400" s="62"/>
      <c r="E400" s="63"/>
      <c r="F400" s="64"/>
      <c r="G400" s="65"/>
      <c r="H400" s="66"/>
      <c r="I400" s="66"/>
      <c r="J400" s="66"/>
      <c r="K400" s="66"/>
      <c r="L400" s="66"/>
      <c r="M400" s="67"/>
      <c r="N400" s="66"/>
      <c r="O400" s="68"/>
      <c r="P400" s="68"/>
      <c r="Q400" s="69"/>
      <c r="R400" s="70"/>
    </row>
    <row r="401" spans="2:18" ht="15.75">
      <c r="B401" s="116"/>
      <c r="C401" s="62"/>
      <c r="D401" s="62"/>
      <c r="E401" s="63"/>
      <c r="F401" s="64"/>
      <c r="G401" s="65"/>
      <c r="H401" s="66"/>
      <c r="I401" s="66"/>
      <c r="J401" s="66"/>
      <c r="K401" s="66"/>
      <c r="L401" s="66"/>
      <c r="M401" s="67"/>
      <c r="N401" s="66"/>
      <c r="O401" s="68"/>
      <c r="P401" s="68"/>
      <c r="Q401" s="69"/>
      <c r="R401" s="70"/>
    </row>
    <row r="402" spans="2:18" ht="18.75">
      <c r="B402" s="116"/>
      <c r="C402" s="71" t="s">
        <v>58</v>
      </c>
      <c r="D402" s="62"/>
      <c r="E402" s="63"/>
      <c r="F402" s="64"/>
      <c r="G402" s="65"/>
      <c r="H402" s="66"/>
      <c r="I402" s="66"/>
      <c r="J402" s="66"/>
      <c r="K402" s="66"/>
      <c r="L402" s="66"/>
      <c r="M402" s="67"/>
      <c r="N402" s="66"/>
      <c r="O402" s="68"/>
      <c r="P402" s="68"/>
      <c r="Q402" s="69"/>
      <c r="R402" s="70"/>
    </row>
    <row r="403" spans="2:18" ht="15.75">
      <c r="B403" s="104">
        <f>+B399+1</f>
        <v>41</v>
      </c>
      <c r="C403" s="41" t="s">
        <v>379</v>
      </c>
      <c r="D403" s="41" t="s">
        <v>36</v>
      </c>
      <c r="E403" s="42"/>
      <c r="F403" s="43">
        <v>10</v>
      </c>
      <c r="G403" s="44">
        <f aca="true" t="shared" si="65" ref="G403:G422">+E403/F403</f>
        <v>0</v>
      </c>
      <c r="H403" s="45"/>
      <c r="I403" s="45"/>
      <c r="J403" s="45"/>
      <c r="K403" s="45"/>
      <c r="L403" s="45"/>
      <c r="M403" s="46">
        <f aca="true" t="shared" si="66" ref="M403:M422">+L403-N403</f>
        <v>0</v>
      </c>
      <c r="N403" s="45"/>
      <c r="O403" s="47"/>
      <c r="P403" s="47"/>
      <c r="Q403" s="48">
        <f aca="true" t="shared" si="67" ref="Q403:Q422">SUM(O403:P403)</f>
        <v>0</v>
      </c>
      <c r="R403" s="49"/>
    </row>
    <row r="404" spans="2:18" ht="15.75">
      <c r="B404" s="104">
        <f aca="true" t="shared" si="68" ref="B404:B422">+B403+1</f>
        <v>42</v>
      </c>
      <c r="C404" s="41" t="s">
        <v>380</v>
      </c>
      <c r="D404" s="41" t="s">
        <v>291</v>
      </c>
      <c r="E404" s="42"/>
      <c r="F404" s="43">
        <v>10</v>
      </c>
      <c r="G404" s="44">
        <f t="shared" si="65"/>
        <v>0</v>
      </c>
      <c r="H404" s="45"/>
      <c r="I404" s="45"/>
      <c r="J404" s="45"/>
      <c r="K404" s="45"/>
      <c r="L404" s="45"/>
      <c r="M404" s="46">
        <f t="shared" si="66"/>
        <v>0</v>
      </c>
      <c r="N404" s="45"/>
      <c r="O404" s="47"/>
      <c r="P404" s="47"/>
      <c r="Q404" s="48">
        <f t="shared" si="67"/>
        <v>0</v>
      </c>
      <c r="R404" s="49"/>
    </row>
    <row r="405" spans="2:18" ht="15.75">
      <c r="B405" s="104">
        <f t="shared" si="68"/>
        <v>43</v>
      </c>
      <c r="C405" s="41" t="s">
        <v>381</v>
      </c>
      <c r="D405" s="41" t="s">
        <v>36</v>
      </c>
      <c r="E405" s="42"/>
      <c r="F405" s="43">
        <v>10</v>
      </c>
      <c r="G405" s="44">
        <f t="shared" si="65"/>
        <v>0</v>
      </c>
      <c r="H405" s="45"/>
      <c r="I405" s="45"/>
      <c r="J405" s="45"/>
      <c r="K405" s="45"/>
      <c r="L405" s="45"/>
      <c r="M405" s="46">
        <f t="shared" si="66"/>
        <v>0</v>
      </c>
      <c r="N405" s="45"/>
      <c r="O405" s="47"/>
      <c r="P405" s="47"/>
      <c r="Q405" s="48">
        <f t="shared" si="67"/>
        <v>0</v>
      </c>
      <c r="R405" s="49"/>
    </row>
    <row r="406" spans="2:18" ht="15.75">
      <c r="B406" s="104">
        <f t="shared" si="68"/>
        <v>44</v>
      </c>
      <c r="C406" s="41" t="s">
        <v>382</v>
      </c>
      <c r="D406" s="41" t="s">
        <v>36</v>
      </c>
      <c r="E406" s="42">
        <v>40</v>
      </c>
      <c r="F406" s="43">
        <v>10</v>
      </c>
      <c r="G406" s="44">
        <f t="shared" si="65"/>
        <v>4</v>
      </c>
      <c r="H406" s="45">
        <v>-228.8432</v>
      </c>
      <c r="I406" s="45">
        <v>601.67</v>
      </c>
      <c r="J406" s="45">
        <v>0</v>
      </c>
      <c r="K406" s="45">
        <v>7.0462</v>
      </c>
      <c r="L406" s="45">
        <v>-14.8</v>
      </c>
      <c r="M406" s="46">
        <f t="shared" si="66"/>
        <v>0</v>
      </c>
      <c r="N406" s="45">
        <v>-14.8</v>
      </c>
      <c r="O406" s="47">
        <v>0</v>
      </c>
      <c r="P406" s="47">
        <v>0</v>
      </c>
      <c r="Q406" s="48">
        <f t="shared" si="67"/>
        <v>0</v>
      </c>
      <c r="R406" s="49">
        <v>1040</v>
      </c>
    </row>
    <row r="407" spans="2:18" ht="15.75">
      <c r="B407" s="104">
        <f t="shared" si="68"/>
        <v>45</v>
      </c>
      <c r="C407" s="41" t="s">
        <v>383</v>
      </c>
      <c r="D407" s="41" t="s">
        <v>36</v>
      </c>
      <c r="E407" s="42">
        <v>20</v>
      </c>
      <c r="F407" s="43">
        <v>10</v>
      </c>
      <c r="G407" s="44">
        <f t="shared" si="65"/>
        <v>2</v>
      </c>
      <c r="H407" s="45">
        <v>-62.4804</v>
      </c>
      <c r="I407" s="45">
        <v>279.2358</v>
      </c>
      <c r="J407" s="45">
        <v>0</v>
      </c>
      <c r="K407" s="45">
        <v>12.2987</v>
      </c>
      <c r="L407" s="45">
        <v>2.487</v>
      </c>
      <c r="M407" s="46">
        <f t="shared" si="66"/>
        <v>0</v>
      </c>
      <c r="N407" s="45">
        <v>2.487</v>
      </c>
      <c r="O407" s="47">
        <v>0</v>
      </c>
      <c r="P407" s="47">
        <v>0</v>
      </c>
      <c r="Q407" s="48">
        <f t="shared" si="67"/>
        <v>0</v>
      </c>
      <c r="R407" s="49">
        <v>361</v>
      </c>
    </row>
    <row r="408" spans="2:18" ht="15.75">
      <c r="B408" s="104">
        <f t="shared" si="68"/>
        <v>46</v>
      </c>
      <c r="C408" s="41" t="s">
        <v>384</v>
      </c>
      <c r="D408" s="41" t="s">
        <v>36</v>
      </c>
      <c r="E408" s="42">
        <v>12</v>
      </c>
      <c r="F408" s="43">
        <v>10</v>
      </c>
      <c r="G408" s="44">
        <f t="shared" si="65"/>
        <v>1.2</v>
      </c>
      <c r="H408" s="45">
        <v>-103.7499</v>
      </c>
      <c r="I408" s="45">
        <v>94.215</v>
      </c>
      <c r="J408" s="45">
        <v>0</v>
      </c>
      <c r="K408" s="45">
        <v>0.01</v>
      </c>
      <c r="L408" s="45">
        <v>3.4596</v>
      </c>
      <c r="M408" s="46">
        <f t="shared" si="66"/>
        <v>0.22060000000000013</v>
      </c>
      <c r="N408" s="45">
        <v>3.239</v>
      </c>
      <c r="O408" s="47">
        <v>7.5</v>
      </c>
      <c r="P408" s="47">
        <v>0</v>
      </c>
      <c r="Q408" s="48">
        <f t="shared" si="67"/>
        <v>7.5</v>
      </c>
      <c r="R408" s="49">
        <v>1168</v>
      </c>
    </row>
    <row r="409" spans="2:18" ht="15.75">
      <c r="B409" s="104">
        <f t="shared" si="68"/>
        <v>47</v>
      </c>
      <c r="C409" s="41" t="s">
        <v>385</v>
      </c>
      <c r="D409" s="41" t="s">
        <v>36</v>
      </c>
      <c r="E409" s="42">
        <v>132.716</v>
      </c>
      <c r="F409" s="43">
        <v>10</v>
      </c>
      <c r="G409" s="44">
        <f t="shared" si="65"/>
        <v>13.271600000000001</v>
      </c>
      <c r="H409" s="45"/>
      <c r="I409" s="45"/>
      <c r="J409" s="45"/>
      <c r="K409" s="45"/>
      <c r="L409" s="45">
        <v>-90.014</v>
      </c>
      <c r="M409" s="46">
        <f t="shared" si="66"/>
        <v>1.2310000000000088</v>
      </c>
      <c r="N409" s="45">
        <v>-91.245</v>
      </c>
      <c r="O409" s="47">
        <v>0</v>
      </c>
      <c r="P409" s="47">
        <v>0</v>
      </c>
      <c r="Q409" s="48">
        <f t="shared" si="67"/>
        <v>0</v>
      </c>
      <c r="R409" s="49"/>
    </row>
    <row r="410" spans="2:18" ht="15.75">
      <c r="B410" s="104">
        <f t="shared" si="68"/>
        <v>48</v>
      </c>
      <c r="C410" s="41" t="s">
        <v>386</v>
      </c>
      <c r="D410" s="41" t="s">
        <v>36</v>
      </c>
      <c r="E410" s="42">
        <v>30</v>
      </c>
      <c r="F410" s="43">
        <v>10</v>
      </c>
      <c r="G410" s="44">
        <f t="shared" si="65"/>
        <v>3</v>
      </c>
      <c r="H410" s="45">
        <v>35.5961</v>
      </c>
      <c r="I410" s="45">
        <v>102.0831</v>
      </c>
      <c r="J410" s="45">
        <v>180.2602</v>
      </c>
      <c r="K410" s="45">
        <v>2.2839</v>
      </c>
      <c r="L410" s="45">
        <v>16.264</v>
      </c>
      <c r="M410" s="46">
        <f t="shared" si="66"/>
        <v>1.799999999999999</v>
      </c>
      <c r="N410" s="45">
        <v>14.464</v>
      </c>
      <c r="O410" s="47">
        <v>0</v>
      </c>
      <c r="P410" s="47">
        <v>0</v>
      </c>
      <c r="Q410" s="48">
        <f t="shared" si="67"/>
        <v>0</v>
      </c>
      <c r="R410" s="49">
        <v>53</v>
      </c>
    </row>
    <row r="411" spans="2:18" ht="15.75">
      <c r="B411" s="104">
        <f t="shared" si="68"/>
        <v>49</v>
      </c>
      <c r="C411" s="41" t="s">
        <v>387</v>
      </c>
      <c r="D411" s="41" t="s">
        <v>36</v>
      </c>
      <c r="E411" s="42">
        <v>70.169</v>
      </c>
      <c r="F411" s="43">
        <v>10</v>
      </c>
      <c r="G411" s="44">
        <f t="shared" si="65"/>
        <v>7.0169</v>
      </c>
      <c r="H411" s="45">
        <v>-160.3823</v>
      </c>
      <c r="I411" s="45">
        <v>815.0495</v>
      </c>
      <c r="J411" s="45">
        <v>751.84</v>
      </c>
      <c r="K411" s="45">
        <v>9.3837</v>
      </c>
      <c r="L411" s="45">
        <v>0.118</v>
      </c>
      <c r="M411" s="46">
        <f t="shared" si="66"/>
        <v>2.6576</v>
      </c>
      <c r="N411" s="45">
        <v>-2.5396</v>
      </c>
      <c r="O411" s="47">
        <v>0</v>
      </c>
      <c r="P411" s="47">
        <v>0</v>
      </c>
      <c r="Q411" s="48">
        <f t="shared" si="67"/>
        <v>0</v>
      </c>
      <c r="R411" s="49">
        <v>1326</v>
      </c>
    </row>
    <row r="412" spans="2:18" ht="15.75">
      <c r="B412" s="104">
        <f t="shared" si="68"/>
        <v>50</v>
      </c>
      <c r="C412" s="41" t="s">
        <v>388</v>
      </c>
      <c r="D412" s="41" t="s">
        <v>36</v>
      </c>
      <c r="E412" s="42"/>
      <c r="F412" s="43">
        <v>10</v>
      </c>
      <c r="G412" s="44">
        <f t="shared" si="65"/>
        <v>0</v>
      </c>
      <c r="H412" s="45"/>
      <c r="I412" s="45"/>
      <c r="J412" s="45"/>
      <c r="K412" s="45"/>
      <c r="L412" s="45"/>
      <c r="M412" s="46">
        <f t="shared" si="66"/>
        <v>0</v>
      </c>
      <c r="N412" s="45"/>
      <c r="O412" s="47"/>
      <c r="P412" s="47"/>
      <c r="Q412" s="48">
        <f t="shared" si="67"/>
        <v>0</v>
      </c>
      <c r="R412" s="49"/>
    </row>
    <row r="413" spans="2:18" ht="15.75">
      <c r="B413" s="104">
        <f t="shared" si="68"/>
        <v>51</v>
      </c>
      <c r="C413" s="41" t="s">
        <v>389</v>
      </c>
      <c r="D413" s="41" t="s">
        <v>36</v>
      </c>
      <c r="E413" s="42">
        <v>12.275</v>
      </c>
      <c r="F413" s="43">
        <v>10</v>
      </c>
      <c r="G413" s="44">
        <f t="shared" si="65"/>
        <v>1.2275</v>
      </c>
      <c r="H413" s="45">
        <v>-30.8786</v>
      </c>
      <c r="I413" s="45">
        <v>53.3056</v>
      </c>
      <c r="J413" s="45">
        <v>14.6938</v>
      </c>
      <c r="K413" s="45">
        <v>0.2355</v>
      </c>
      <c r="L413" s="120">
        <v>-8.6355</v>
      </c>
      <c r="M413" s="46">
        <f t="shared" si="66"/>
        <v>0.07949999999999946</v>
      </c>
      <c r="N413" s="120">
        <v>-8.715</v>
      </c>
      <c r="O413" s="47">
        <v>0</v>
      </c>
      <c r="P413" s="47">
        <v>0</v>
      </c>
      <c r="Q413" s="48">
        <f t="shared" si="67"/>
        <v>0</v>
      </c>
      <c r="R413" s="49">
        <v>443</v>
      </c>
    </row>
    <row r="414" spans="2:18" ht="15.75">
      <c r="B414" s="104">
        <f t="shared" si="68"/>
        <v>52</v>
      </c>
      <c r="C414" s="41" t="s">
        <v>390</v>
      </c>
      <c r="D414" s="41" t="s">
        <v>36</v>
      </c>
      <c r="E414" s="42"/>
      <c r="F414" s="43">
        <v>10</v>
      </c>
      <c r="G414" s="44">
        <f t="shared" si="65"/>
        <v>0</v>
      </c>
      <c r="H414" s="45"/>
      <c r="I414" s="45"/>
      <c r="J414" s="45"/>
      <c r="K414" s="45"/>
      <c r="L414" s="45"/>
      <c r="M414" s="46">
        <f t="shared" si="66"/>
        <v>0</v>
      </c>
      <c r="N414" s="45"/>
      <c r="O414" s="47"/>
      <c r="P414" s="47"/>
      <c r="Q414" s="48">
        <f t="shared" si="67"/>
        <v>0</v>
      </c>
      <c r="R414" s="49"/>
    </row>
    <row r="415" spans="2:18" ht="15.75">
      <c r="B415" s="104">
        <f t="shared" si="68"/>
        <v>53</v>
      </c>
      <c r="C415" s="41" t="s">
        <v>391</v>
      </c>
      <c r="D415" s="41" t="s">
        <v>291</v>
      </c>
      <c r="E415" s="42"/>
      <c r="F415" s="43">
        <v>10</v>
      </c>
      <c r="G415" s="44">
        <f t="shared" si="65"/>
        <v>0</v>
      </c>
      <c r="H415" s="45"/>
      <c r="I415" s="45"/>
      <c r="J415" s="45"/>
      <c r="K415" s="45"/>
      <c r="L415" s="45"/>
      <c r="M415" s="46">
        <f t="shared" si="66"/>
        <v>0</v>
      </c>
      <c r="N415" s="45"/>
      <c r="O415" s="47"/>
      <c r="P415" s="47"/>
      <c r="Q415" s="48">
        <f t="shared" si="67"/>
        <v>0</v>
      </c>
      <c r="R415" s="49"/>
    </row>
    <row r="416" spans="2:18" ht="15.75">
      <c r="B416" s="104">
        <f t="shared" si="68"/>
        <v>54</v>
      </c>
      <c r="C416" s="41" t="s">
        <v>392</v>
      </c>
      <c r="D416" s="41" t="s">
        <v>291</v>
      </c>
      <c r="E416" s="42"/>
      <c r="F416" s="43">
        <v>10</v>
      </c>
      <c r="G416" s="44">
        <f t="shared" si="65"/>
        <v>0</v>
      </c>
      <c r="H416" s="45"/>
      <c r="I416" s="45"/>
      <c r="J416" s="45"/>
      <c r="K416" s="45"/>
      <c r="L416" s="45"/>
      <c r="M416" s="46">
        <f t="shared" si="66"/>
        <v>0</v>
      </c>
      <c r="N416" s="45"/>
      <c r="O416" s="47"/>
      <c r="P416" s="47"/>
      <c r="Q416" s="48">
        <f t="shared" si="67"/>
        <v>0</v>
      </c>
      <c r="R416" s="49"/>
    </row>
    <row r="417" spans="2:18" ht="15.75">
      <c r="B417" s="104">
        <f t="shared" si="68"/>
        <v>55</v>
      </c>
      <c r="C417" s="41" t="s">
        <v>393</v>
      </c>
      <c r="D417" s="41" t="s">
        <v>36</v>
      </c>
      <c r="E417" s="42">
        <v>212.926</v>
      </c>
      <c r="F417" s="43">
        <v>10</v>
      </c>
      <c r="G417" s="44">
        <f t="shared" si="65"/>
        <v>21.2926</v>
      </c>
      <c r="H417" s="45">
        <v>45.2472</v>
      </c>
      <c r="I417" s="45">
        <v>1432.7648</v>
      </c>
      <c r="J417" s="45">
        <v>1029.924</v>
      </c>
      <c r="K417" s="45">
        <v>29.3103</v>
      </c>
      <c r="L417" s="45">
        <v>-43.6273</v>
      </c>
      <c r="M417" s="46">
        <f t="shared" si="66"/>
        <v>-20.871799999999997</v>
      </c>
      <c r="N417" s="45">
        <v>-22.7555</v>
      </c>
      <c r="O417" s="47">
        <v>0</v>
      </c>
      <c r="P417" s="47">
        <v>0</v>
      </c>
      <c r="Q417" s="48">
        <f t="shared" si="67"/>
        <v>0</v>
      </c>
      <c r="R417" s="49">
        <v>961</v>
      </c>
    </row>
    <row r="418" spans="2:18" ht="15.75">
      <c r="B418" s="104">
        <f t="shared" si="68"/>
        <v>56</v>
      </c>
      <c r="C418" s="41" t="s">
        <v>394</v>
      </c>
      <c r="D418" s="41" t="s">
        <v>36</v>
      </c>
      <c r="E418" s="42"/>
      <c r="F418" s="43">
        <v>10</v>
      </c>
      <c r="G418" s="44">
        <f t="shared" si="65"/>
        <v>0</v>
      </c>
      <c r="H418" s="45"/>
      <c r="I418" s="45"/>
      <c r="J418" s="45"/>
      <c r="K418" s="45"/>
      <c r="L418" s="45"/>
      <c r="M418" s="46">
        <f t="shared" si="66"/>
        <v>0</v>
      </c>
      <c r="N418" s="45"/>
      <c r="O418" s="47"/>
      <c r="P418" s="47"/>
      <c r="Q418" s="48">
        <f t="shared" si="67"/>
        <v>0</v>
      </c>
      <c r="R418" s="49"/>
    </row>
    <row r="419" spans="2:18" ht="15.75">
      <c r="B419" s="104">
        <f t="shared" si="68"/>
        <v>57</v>
      </c>
      <c r="C419" s="41" t="s">
        <v>395</v>
      </c>
      <c r="D419" s="41" t="s">
        <v>36</v>
      </c>
      <c r="E419" s="42">
        <v>334.42</v>
      </c>
      <c r="F419" s="43">
        <v>10</v>
      </c>
      <c r="G419" s="44">
        <f t="shared" si="65"/>
        <v>33.442</v>
      </c>
      <c r="H419" s="45">
        <v>-802.774</v>
      </c>
      <c r="I419" s="45">
        <v>1231.7441</v>
      </c>
      <c r="J419" s="45">
        <v>43.7069</v>
      </c>
      <c r="K419" s="45">
        <v>0.1239</v>
      </c>
      <c r="L419" s="45">
        <v>-49.348</v>
      </c>
      <c r="M419" s="46">
        <f t="shared" si="66"/>
        <v>0.5405000000000015</v>
      </c>
      <c r="N419" s="45">
        <v>-49.8885</v>
      </c>
      <c r="O419" s="47">
        <v>0</v>
      </c>
      <c r="P419" s="47">
        <v>0</v>
      </c>
      <c r="Q419" s="48">
        <f t="shared" si="67"/>
        <v>0</v>
      </c>
      <c r="R419" s="49">
        <v>4649</v>
      </c>
    </row>
    <row r="420" spans="2:18" ht="15.75">
      <c r="B420" s="104">
        <f t="shared" si="68"/>
        <v>58</v>
      </c>
      <c r="C420" s="41" t="s">
        <v>396</v>
      </c>
      <c r="D420" s="41" t="s">
        <v>36</v>
      </c>
      <c r="E420" s="42"/>
      <c r="F420" s="43">
        <v>10</v>
      </c>
      <c r="G420" s="44">
        <f t="shared" si="65"/>
        <v>0</v>
      </c>
      <c r="H420" s="45"/>
      <c r="I420" s="45"/>
      <c r="J420" s="45"/>
      <c r="K420" s="45"/>
      <c r="L420" s="45"/>
      <c r="M420" s="46">
        <f t="shared" si="66"/>
        <v>0</v>
      </c>
      <c r="N420" s="45"/>
      <c r="O420" s="47"/>
      <c r="P420" s="47"/>
      <c r="Q420" s="48">
        <f t="shared" si="67"/>
        <v>0</v>
      </c>
      <c r="R420" s="49"/>
    </row>
    <row r="421" spans="2:18" ht="15.75">
      <c r="B421" s="104">
        <f t="shared" si="68"/>
        <v>59</v>
      </c>
      <c r="C421" s="41" t="s">
        <v>397</v>
      </c>
      <c r="D421" s="41" t="s">
        <v>36</v>
      </c>
      <c r="E421" s="42"/>
      <c r="F421" s="43">
        <v>10</v>
      </c>
      <c r="G421" s="44">
        <f t="shared" si="65"/>
        <v>0</v>
      </c>
      <c r="H421" s="45"/>
      <c r="I421" s="45"/>
      <c r="J421" s="45"/>
      <c r="K421" s="45"/>
      <c r="L421" s="45"/>
      <c r="M421" s="46">
        <f t="shared" si="66"/>
        <v>0</v>
      </c>
      <c r="N421" s="45"/>
      <c r="O421" s="47"/>
      <c r="P421" s="47"/>
      <c r="Q421" s="48">
        <f t="shared" si="67"/>
        <v>0</v>
      </c>
      <c r="R421" s="49"/>
    </row>
    <row r="422" spans="2:18" ht="15.75">
      <c r="B422" s="104">
        <f t="shared" si="68"/>
        <v>60</v>
      </c>
      <c r="C422" s="41" t="s">
        <v>398</v>
      </c>
      <c r="D422" s="41" t="s">
        <v>36</v>
      </c>
      <c r="E422" s="42"/>
      <c r="F422" s="43">
        <v>10</v>
      </c>
      <c r="G422" s="44">
        <f t="shared" si="65"/>
        <v>0</v>
      </c>
      <c r="H422" s="45"/>
      <c r="I422" s="45"/>
      <c r="J422" s="45"/>
      <c r="K422" s="45"/>
      <c r="L422" s="45"/>
      <c r="M422" s="46">
        <f t="shared" si="66"/>
        <v>0</v>
      </c>
      <c r="N422" s="45"/>
      <c r="O422" s="47"/>
      <c r="P422" s="47"/>
      <c r="Q422" s="48">
        <f t="shared" si="67"/>
        <v>0</v>
      </c>
      <c r="R422" s="49"/>
    </row>
    <row r="423" spans="2:18" ht="15.75">
      <c r="B423" s="104"/>
      <c r="C423" s="41"/>
      <c r="D423" s="41"/>
      <c r="E423" s="42"/>
      <c r="F423" s="43"/>
      <c r="G423" s="44"/>
      <c r="H423" s="45"/>
      <c r="I423" s="45"/>
      <c r="J423" s="45"/>
      <c r="K423" s="45"/>
      <c r="L423" s="45"/>
      <c r="M423" s="46"/>
      <c r="N423" s="45"/>
      <c r="O423" s="47"/>
      <c r="P423" s="47"/>
      <c r="Q423" s="48"/>
      <c r="R423" s="49"/>
    </row>
    <row r="424" spans="2:18" s="112" customFormat="1" ht="15.75">
      <c r="B424" s="104">
        <f>COUNT(B360:B423)</f>
        <v>60</v>
      </c>
      <c r="C424" s="105"/>
      <c r="D424" s="105"/>
      <c r="E424" s="105">
        <f>SUBTOTAL(9,E360:E423)</f>
        <v>18395.594999999994</v>
      </c>
      <c r="F424" s="41"/>
      <c r="G424" s="107">
        <f aca="true" t="shared" si="69" ref="G424:N424">SUBTOTAL(9,G360:G423)</f>
        <v>1839.5595000000003</v>
      </c>
      <c r="H424" s="105">
        <f t="shared" si="69"/>
        <v>81604.47729999998</v>
      </c>
      <c r="I424" s="105">
        <f t="shared" si="69"/>
        <v>258321.79250000004</v>
      </c>
      <c r="J424" s="105">
        <f t="shared" si="69"/>
        <v>170543.5853</v>
      </c>
      <c r="K424" s="105">
        <f t="shared" si="69"/>
        <v>14065.067200000003</v>
      </c>
      <c r="L424" s="105">
        <f t="shared" si="69"/>
        <v>8890.246299999999</v>
      </c>
      <c r="M424" s="107">
        <f t="shared" si="69"/>
        <v>1565.100100000001</v>
      </c>
      <c r="N424" s="105">
        <f t="shared" si="69"/>
        <v>7325.146199999998</v>
      </c>
      <c r="O424" s="114"/>
      <c r="P424" s="114"/>
      <c r="Q424" s="110"/>
      <c r="R424" s="111">
        <f>SUM(R360:R423)</f>
        <v>84452</v>
      </c>
    </row>
    <row r="425" spans="2:18" ht="15.75">
      <c r="B425" s="82"/>
      <c r="C425" s="83"/>
      <c r="D425" s="83"/>
      <c r="E425" s="84"/>
      <c r="F425" s="85"/>
      <c r="G425" s="86"/>
      <c r="H425" s="93"/>
      <c r="I425" s="93"/>
      <c r="J425" s="94"/>
      <c r="K425" s="93"/>
      <c r="L425" s="94"/>
      <c r="M425" s="98"/>
      <c r="N425" s="94"/>
      <c r="O425" s="96"/>
      <c r="P425" s="96"/>
      <c r="Q425" s="97"/>
      <c r="R425" s="99"/>
    </row>
    <row r="426" spans="2:18" ht="18">
      <c r="B426" s="82"/>
      <c r="C426" s="33" t="s">
        <v>399</v>
      </c>
      <c r="D426" s="92"/>
      <c r="E426" s="84"/>
      <c r="F426" s="85"/>
      <c r="G426" s="86"/>
      <c r="H426" s="93"/>
      <c r="I426" s="93"/>
      <c r="J426" s="94"/>
      <c r="K426" s="93"/>
      <c r="L426" s="94"/>
      <c r="M426" s="98"/>
      <c r="N426" s="94"/>
      <c r="O426" s="96"/>
      <c r="P426" s="96"/>
      <c r="Q426" s="97"/>
      <c r="R426" s="99"/>
    </row>
    <row r="427" spans="2:18" ht="15.75">
      <c r="B427" s="82"/>
      <c r="C427" s="83"/>
      <c r="D427" s="83"/>
      <c r="E427" s="84"/>
      <c r="F427" s="85"/>
      <c r="G427" s="86"/>
      <c r="H427" s="93"/>
      <c r="I427" s="93"/>
      <c r="J427" s="94"/>
      <c r="K427" s="93"/>
      <c r="L427" s="94"/>
      <c r="M427" s="98"/>
      <c r="N427" s="94"/>
      <c r="O427" s="96"/>
      <c r="P427" s="96"/>
      <c r="Q427" s="97"/>
      <c r="R427" s="99"/>
    </row>
    <row r="428" spans="2:18" ht="15.75">
      <c r="B428" s="115">
        <v>1</v>
      </c>
      <c r="C428" s="50" t="s">
        <v>400</v>
      </c>
      <c r="D428" s="50" t="s">
        <v>36</v>
      </c>
      <c r="E428" s="51">
        <v>76.05</v>
      </c>
      <c r="F428" s="52">
        <v>10</v>
      </c>
      <c r="G428" s="53">
        <f>+E428/F428</f>
        <v>7.6049999999999995</v>
      </c>
      <c r="H428" s="54">
        <v>313.718</v>
      </c>
      <c r="I428" s="54">
        <v>713.499</v>
      </c>
      <c r="J428" s="54">
        <v>319.692</v>
      </c>
      <c r="K428" s="54">
        <v>4.582</v>
      </c>
      <c r="L428" s="54">
        <v>43.669</v>
      </c>
      <c r="M428" s="58">
        <f>+L428-N428</f>
        <v>16.211</v>
      </c>
      <c r="N428" s="54">
        <v>27.458</v>
      </c>
      <c r="O428" s="55">
        <v>0</v>
      </c>
      <c r="P428" s="55">
        <v>0</v>
      </c>
      <c r="Q428" s="59">
        <f>SUM(O428:P428)</f>
        <v>0</v>
      </c>
      <c r="R428" s="60">
        <v>845</v>
      </c>
    </row>
    <row r="429" spans="2:18" ht="15.75">
      <c r="B429" s="104">
        <f>+B428+1</f>
        <v>2</v>
      </c>
      <c r="C429" s="41" t="s">
        <v>401</v>
      </c>
      <c r="D429" s="41" t="s">
        <v>36</v>
      </c>
      <c r="E429" s="42">
        <v>21.5958</v>
      </c>
      <c r="F429" s="43">
        <v>10</v>
      </c>
      <c r="G429" s="44">
        <f>+E429/F429</f>
        <v>2.15958</v>
      </c>
      <c r="H429" s="45">
        <v>245.4659</v>
      </c>
      <c r="I429" s="45">
        <v>264.3587</v>
      </c>
      <c r="J429" s="45">
        <v>104.1932</v>
      </c>
      <c r="K429" s="45">
        <v>0.0988</v>
      </c>
      <c r="L429" s="45">
        <v>-19.4037</v>
      </c>
      <c r="M429" s="46">
        <f>+L429-N429</f>
        <v>0.5432999999999986</v>
      </c>
      <c r="N429" s="45">
        <v>-19.947</v>
      </c>
      <c r="O429" s="47">
        <v>0</v>
      </c>
      <c r="P429" s="47">
        <v>0</v>
      </c>
      <c r="Q429" s="48">
        <f>SUM(O429:P429)</f>
        <v>0</v>
      </c>
      <c r="R429" s="49">
        <v>2248</v>
      </c>
    </row>
    <row r="430" spans="2:18" ht="15.75">
      <c r="B430" s="116"/>
      <c r="C430" s="62"/>
      <c r="D430" s="62"/>
      <c r="E430" s="63"/>
      <c r="F430" s="64"/>
      <c r="G430" s="65"/>
      <c r="H430" s="66"/>
      <c r="I430" s="66"/>
      <c r="J430" s="66"/>
      <c r="K430" s="66"/>
      <c r="L430" s="66"/>
      <c r="M430" s="67"/>
      <c r="N430" s="66"/>
      <c r="O430" s="68"/>
      <c r="P430" s="68"/>
      <c r="Q430" s="69"/>
      <c r="R430" s="70"/>
    </row>
    <row r="431" spans="2:18" ht="18.75">
      <c r="B431" s="116"/>
      <c r="C431" s="71" t="s">
        <v>58</v>
      </c>
      <c r="D431" s="62"/>
      <c r="E431" s="63"/>
      <c r="F431" s="64"/>
      <c r="G431" s="65"/>
      <c r="H431" s="66"/>
      <c r="I431" s="66"/>
      <c r="J431" s="66"/>
      <c r="K431" s="66"/>
      <c r="L431" s="66"/>
      <c r="M431" s="67"/>
      <c r="N431" s="66"/>
      <c r="O431" s="68"/>
      <c r="P431" s="68"/>
      <c r="Q431" s="69"/>
      <c r="R431" s="70"/>
    </row>
    <row r="432" spans="2:18" ht="15.75">
      <c r="B432" s="104">
        <f>+B429+1</f>
        <v>3</v>
      </c>
      <c r="C432" s="41" t="s">
        <v>402</v>
      </c>
      <c r="D432" s="41" t="s">
        <v>36</v>
      </c>
      <c r="E432" s="42"/>
      <c r="F432" s="43">
        <v>10</v>
      </c>
      <c r="G432" s="44">
        <f>+E432/F432</f>
        <v>0</v>
      </c>
      <c r="H432" s="45"/>
      <c r="I432" s="45"/>
      <c r="J432" s="45"/>
      <c r="K432" s="45"/>
      <c r="L432" s="45"/>
      <c r="M432" s="46">
        <f>+L432-N432</f>
        <v>0</v>
      </c>
      <c r="N432" s="45"/>
      <c r="O432" s="47"/>
      <c r="P432" s="47"/>
      <c r="Q432" s="48">
        <f>SUM(O432:P432)</f>
        <v>0</v>
      </c>
      <c r="R432" s="49"/>
    </row>
    <row r="433" spans="2:18" ht="15.75">
      <c r="B433" s="121">
        <f>+B432+1</f>
        <v>4</v>
      </c>
      <c r="C433" s="122" t="s">
        <v>403</v>
      </c>
      <c r="D433" s="122" t="s">
        <v>36</v>
      </c>
      <c r="E433" s="123"/>
      <c r="F433" s="124">
        <v>10</v>
      </c>
      <c r="G433" s="125">
        <f>+E433/F433</f>
        <v>0</v>
      </c>
      <c r="H433" s="126"/>
      <c r="I433" s="126"/>
      <c r="J433" s="126"/>
      <c r="K433" s="126"/>
      <c r="L433" s="126"/>
      <c r="M433" s="100">
        <f>+L433-N433</f>
        <v>0</v>
      </c>
      <c r="N433" s="126"/>
      <c r="O433" s="127"/>
      <c r="P433" s="127"/>
      <c r="Q433" s="128">
        <f>SUM(O433:P433)</f>
        <v>0</v>
      </c>
      <c r="R433" s="129"/>
    </row>
    <row r="434" spans="2:18" ht="15.75">
      <c r="B434" s="121">
        <f>+B433+1</f>
        <v>5</v>
      </c>
      <c r="C434" s="41" t="s">
        <v>404</v>
      </c>
      <c r="D434" s="41" t="s">
        <v>36</v>
      </c>
      <c r="E434" s="42"/>
      <c r="F434" s="43">
        <v>4</v>
      </c>
      <c r="G434" s="44">
        <f>+E434/F434</f>
        <v>0</v>
      </c>
      <c r="H434" s="45"/>
      <c r="I434" s="45"/>
      <c r="J434" s="45"/>
      <c r="K434" s="45"/>
      <c r="L434" s="45"/>
      <c r="M434" s="46">
        <f>+L434-N434</f>
        <v>0</v>
      </c>
      <c r="N434" s="45"/>
      <c r="O434" s="47"/>
      <c r="P434" s="47"/>
      <c r="Q434" s="48">
        <f>SUM(O434:P434)</f>
        <v>0</v>
      </c>
      <c r="R434" s="49"/>
    </row>
    <row r="435" spans="2:18" ht="15.75">
      <c r="B435" s="104"/>
      <c r="C435" s="41"/>
      <c r="D435" s="41"/>
      <c r="E435" s="42"/>
      <c r="F435" s="43"/>
      <c r="G435" s="44"/>
      <c r="H435" s="45"/>
      <c r="I435" s="45"/>
      <c r="J435" s="45"/>
      <c r="K435" s="45"/>
      <c r="L435" s="45"/>
      <c r="M435" s="46"/>
      <c r="N435" s="45"/>
      <c r="O435" s="47"/>
      <c r="P435" s="47"/>
      <c r="Q435" s="48"/>
      <c r="R435" s="49"/>
    </row>
    <row r="436" spans="2:18" ht="15.75">
      <c r="B436" s="104">
        <f>COUNT(B428:B435)</f>
        <v>5</v>
      </c>
      <c r="C436" s="105"/>
      <c r="D436" s="105"/>
      <c r="E436" s="105">
        <f>SUBTOTAL(9,E428:E435)</f>
        <v>97.6458</v>
      </c>
      <c r="F436" s="41"/>
      <c r="G436" s="107">
        <f aca="true" t="shared" si="70" ref="G436:N436">SUBTOTAL(9,G428:G435)</f>
        <v>9.764579999999999</v>
      </c>
      <c r="H436" s="105">
        <f t="shared" si="70"/>
        <v>559.1839</v>
      </c>
      <c r="I436" s="105">
        <f t="shared" si="70"/>
        <v>977.8577</v>
      </c>
      <c r="J436" s="105">
        <f t="shared" si="70"/>
        <v>423.8852</v>
      </c>
      <c r="K436" s="105">
        <f t="shared" si="70"/>
        <v>4.6808</v>
      </c>
      <c r="L436" s="105">
        <f t="shared" si="70"/>
        <v>24.265299999999996</v>
      </c>
      <c r="M436" s="107">
        <f t="shared" si="70"/>
        <v>16.754299999999997</v>
      </c>
      <c r="N436" s="105">
        <f t="shared" si="70"/>
        <v>7.510999999999999</v>
      </c>
      <c r="O436" s="114"/>
      <c r="P436" s="114"/>
      <c r="Q436" s="110"/>
      <c r="R436" s="111">
        <f>SUM(R428:R435)</f>
        <v>3093</v>
      </c>
    </row>
    <row r="437" spans="2:18" ht="15.75">
      <c r="B437" s="82"/>
      <c r="C437" s="83"/>
      <c r="D437" s="83"/>
      <c r="E437" s="84"/>
      <c r="F437" s="85"/>
      <c r="G437" s="86"/>
      <c r="H437" s="93"/>
      <c r="I437" s="93"/>
      <c r="J437" s="94"/>
      <c r="K437" s="93"/>
      <c r="L437" s="94"/>
      <c r="M437" s="98"/>
      <c r="N437" s="94"/>
      <c r="O437" s="96"/>
      <c r="P437" s="96"/>
      <c r="Q437" s="97"/>
      <c r="R437" s="99"/>
    </row>
    <row r="438" spans="2:18" ht="18">
      <c r="B438" s="82"/>
      <c r="C438" s="33" t="s">
        <v>405</v>
      </c>
      <c r="D438" s="92"/>
      <c r="E438" s="84"/>
      <c r="F438" s="85"/>
      <c r="G438" s="86"/>
      <c r="H438" s="93"/>
      <c r="I438" s="93"/>
      <c r="J438" s="94"/>
      <c r="K438" s="93"/>
      <c r="L438" s="94"/>
      <c r="M438" s="98"/>
      <c r="N438" s="94"/>
      <c r="O438" s="96"/>
      <c r="P438" s="96"/>
      <c r="Q438" s="97"/>
      <c r="R438" s="99"/>
    </row>
    <row r="439" spans="2:18" ht="15.75">
      <c r="B439" s="82"/>
      <c r="C439" s="83"/>
      <c r="D439" s="83"/>
      <c r="E439" s="84"/>
      <c r="F439" s="85"/>
      <c r="G439" s="86"/>
      <c r="H439" s="93"/>
      <c r="I439" s="93"/>
      <c r="J439" s="94"/>
      <c r="K439" s="93"/>
      <c r="L439" s="94"/>
      <c r="M439" s="98"/>
      <c r="N439" s="94"/>
      <c r="O439" s="96"/>
      <c r="P439" s="96"/>
      <c r="Q439" s="97"/>
      <c r="R439" s="99"/>
    </row>
    <row r="440" spans="2:18" ht="15.75">
      <c r="B440" s="104">
        <v>1</v>
      </c>
      <c r="C440" s="41" t="s">
        <v>406</v>
      </c>
      <c r="D440" s="41" t="s">
        <v>36</v>
      </c>
      <c r="E440" s="42">
        <v>95.783</v>
      </c>
      <c r="F440" s="43">
        <v>10</v>
      </c>
      <c r="G440" s="44">
        <f aca="true" t="shared" si="71" ref="G440:G450">+E440/F440</f>
        <v>9.5783</v>
      </c>
      <c r="H440" s="45">
        <v>927.373</v>
      </c>
      <c r="I440" s="45">
        <v>7056.3238</v>
      </c>
      <c r="J440" s="45">
        <v>5495.6131</v>
      </c>
      <c r="K440" s="45">
        <v>310.2518</v>
      </c>
      <c r="L440" s="45">
        <v>95.057</v>
      </c>
      <c r="M440" s="46">
        <f aca="true" t="shared" si="72" ref="M440:M450">+L440-N440</f>
        <v>56.086000000000006</v>
      </c>
      <c r="N440" s="45">
        <v>38.971</v>
      </c>
      <c r="O440" s="47">
        <v>7.5</v>
      </c>
      <c r="P440" s="47">
        <v>0</v>
      </c>
      <c r="Q440" s="48">
        <f aca="true" t="shared" si="73" ref="Q440:Q450">SUM(O440:P440)</f>
        <v>7.5</v>
      </c>
      <c r="R440" s="49">
        <v>729</v>
      </c>
    </row>
    <row r="441" spans="2:18" ht="15.75">
      <c r="B441" s="104">
        <f aca="true" t="shared" si="74" ref="B441:B450">+B440+1</f>
        <v>2</v>
      </c>
      <c r="C441" s="41" t="s">
        <v>407</v>
      </c>
      <c r="D441" s="41" t="s">
        <v>36</v>
      </c>
      <c r="E441" s="42">
        <v>3663.212</v>
      </c>
      <c r="F441" s="43">
        <v>10</v>
      </c>
      <c r="G441" s="44">
        <f t="shared" si="71"/>
        <v>366.3212</v>
      </c>
      <c r="H441" s="45">
        <v>80.295</v>
      </c>
      <c r="I441" s="45">
        <v>21472.766</v>
      </c>
      <c r="J441" s="45">
        <v>10745.972</v>
      </c>
      <c r="K441" s="45">
        <v>1964.107</v>
      </c>
      <c r="L441" s="45">
        <v>-4988.793</v>
      </c>
      <c r="M441" s="46">
        <f t="shared" si="72"/>
        <v>-91.27299999999923</v>
      </c>
      <c r="N441" s="45">
        <v>-4897.52</v>
      </c>
      <c r="O441" s="47">
        <v>0</v>
      </c>
      <c r="P441" s="47">
        <v>0</v>
      </c>
      <c r="Q441" s="48">
        <f t="shared" si="73"/>
        <v>0</v>
      </c>
      <c r="R441" s="49">
        <v>23078</v>
      </c>
    </row>
    <row r="442" spans="2:18" ht="15.75">
      <c r="B442" s="104">
        <f t="shared" si="74"/>
        <v>3</v>
      </c>
      <c r="C442" s="41" t="s">
        <v>408</v>
      </c>
      <c r="D442" s="41" t="s">
        <v>36</v>
      </c>
      <c r="E442" s="42">
        <v>383.645</v>
      </c>
      <c r="F442" s="43">
        <v>10</v>
      </c>
      <c r="G442" s="44">
        <f t="shared" si="71"/>
        <v>38.3645</v>
      </c>
      <c r="H442" s="45">
        <v>2282.074</v>
      </c>
      <c r="I442" s="45">
        <v>5868.839</v>
      </c>
      <c r="J442" s="45">
        <v>7056.483</v>
      </c>
      <c r="K442" s="45">
        <v>152.715</v>
      </c>
      <c r="L442" s="45">
        <v>231.605</v>
      </c>
      <c r="M442" s="46">
        <f t="shared" si="72"/>
        <v>74.96099999999998</v>
      </c>
      <c r="N442" s="45">
        <v>156.644</v>
      </c>
      <c r="O442" s="47">
        <v>15</v>
      </c>
      <c r="P442" s="47">
        <v>0</v>
      </c>
      <c r="Q442" s="48">
        <f t="shared" si="73"/>
        <v>15</v>
      </c>
      <c r="R442" s="49">
        <v>1513</v>
      </c>
    </row>
    <row r="443" spans="2:18" ht="15.75">
      <c r="B443" s="104">
        <f t="shared" si="74"/>
        <v>4</v>
      </c>
      <c r="C443" s="41" t="s">
        <v>409</v>
      </c>
      <c r="D443" s="41" t="s">
        <v>36</v>
      </c>
      <c r="E443" s="42">
        <v>3105.07</v>
      </c>
      <c r="F443" s="43">
        <v>10</v>
      </c>
      <c r="G443" s="44">
        <f t="shared" si="71"/>
        <v>310.507</v>
      </c>
      <c r="H443" s="45">
        <v>10704.258</v>
      </c>
      <c r="I443" s="45">
        <v>23856.592</v>
      </c>
      <c r="J443" s="45">
        <v>21549.9119</v>
      </c>
      <c r="K443" s="45">
        <v>870.9226</v>
      </c>
      <c r="L443" s="45">
        <v>2109.5045</v>
      </c>
      <c r="M443" s="46">
        <f t="shared" si="72"/>
        <v>526.8003000000001</v>
      </c>
      <c r="N443" s="45">
        <v>1582.7042</v>
      </c>
      <c r="O443" s="47">
        <v>15</v>
      </c>
      <c r="P443" s="47">
        <v>0</v>
      </c>
      <c r="Q443" s="48">
        <f t="shared" si="73"/>
        <v>15</v>
      </c>
      <c r="R443" s="49">
        <v>2816</v>
      </c>
    </row>
    <row r="444" spans="2:18" ht="15.75">
      <c r="B444" s="104">
        <f t="shared" si="74"/>
        <v>5</v>
      </c>
      <c r="C444" s="41" t="s">
        <v>410</v>
      </c>
      <c r="D444" s="41" t="s">
        <v>36</v>
      </c>
      <c r="E444" s="42">
        <v>226.101</v>
      </c>
      <c r="F444" s="43">
        <v>10</v>
      </c>
      <c r="G444" s="44">
        <f t="shared" si="71"/>
        <v>22.6101</v>
      </c>
      <c r="H444" s="45">
        <v>1472.6588</v>
      </c>
      <c r="I444" s="45">
        <v>3322.1416</v>
      </c>
      <c r="J444" s="45">
        <v>4602.0428</v>
      </c>
      <c r="K444" s="45">
        <v>94.8925</v>
      </c>
      <c r="L444" s="45">
        <v>379.386</v>
      </c>
      <c r="M444" s="46">
        <f t="shared" si="72"/>
        <v>37.6755</v>
      </c>
      <c r="N444" s="45">
        <v>341.7105</v>
      </c>
      <c r="O444" s="47">
        <v>15</v>
      </c>
      <c r="P444" s="47">
        <v>0</v>
      </c>
      <c r="Q444" s="48">
        <f t="shared" si="73"/>
        <v>15</v>
      </c>
      <c r="R444" s="49">
        <v>2191</v>
      </c>
    </row>
    <row r="445" spans="2:18" ht="15.75">
      <c r="B445" s="104">
        <f t="shared" si="74"/>
        <v>6</v>
      </c>
      <c r="C445" s="41" t="s">
        <v>411</v>
      </c>
      <c r="D445" s="41" t="s">
        <v>36</v>
      </c>
      <c r="E445" s="42">
        <v>11.109</v>
      </c>
      <c r="F445" s="43">
        <v>10</v>
      </c>
      <c r="G445" s="44">
        <f t="shared" si="71"/>
        <v>1.1109</v>
      </c>
      <c r="H445" s="45">
        <v>24.149</v>
      </c>
      <c r="I445" s="45">
        <v>272.9357</v>
      </c>
      <c r="J445" s="45">
        <v>321.1374</v>
      </c>
      <c r="K445" s="45">
        <v>6.1441</v>
      </c>
      <c r="L445" s="45">
        <v>2.982</v>
      </c>
      <c r="M445" s="46">
        <f t="shared" si="72"/>
        <v>-5.373</v>
      </c>
      <c r="N445" s="45">
        <v>8.355</v>
      </c>
      <c r="O445" s="47">
        <v>0</v>
      </c>
      <c r="P445" s="47">
        <v>0</v>
      </c>
      <c r="Q445" s="48">
        <f t="shared" si="73"/>
        <v>0</v>
      </c>
      <c r="R445" s="49">
        <v>415</v>
      </c>
    </row>
    <row r="446" spans="2:18" ht="15.75">
      <c r="B446" s="104">
        <f t="shared" si="74"/>
        <v>7</v>
      </c>
      <c r="C446" s="41" t="s">
        <v>412</v>
      </c>
      <c r="D446" s="41" t="s">
        <v>36</v>
      </c>
      <c r="E446" s="42">
        <v>560.4</v>
      </c>
      <c r="F446" s="43">
        <v>10</v>
      </c>
      <c r="G446" s="44">
        <f t="shared" si="71"/>
        <v>56.04</v>
      </c>
      <c r="H446" s="45">
        <v>856.48</v>
      </c>
      <c r="I446" s="45">
        <v>1695.808</v>
      </c>
      <c r="J446" s="45">
        <v>2257.734</v>
      </c>
      <c r="K446" s="45">
        <v>19.001</v>
      </c>
      <c r="L446" s="45">
        <v>23.347</v>
      </c>
      <c r="M446" s="46">
        <f t="shared" si="72"/>
        <v>17.554000000000002</v>
      </c>
      <c r="N446" s="45">
        <v>5.793</v>
      </c>
      <c r="O446" s="47">
        <v>0</v>
      </c>
      <c r="P446" s="47">
        <v>0</v>
      </c>
      <c r="Q446" s="48">
        <f t="shared" si="73"/>
        <v>0</v>
      </c>
      <c r="R446" s="49">
        <v>1844</v>
      </c>
    </row>
    <row r="447" spans="2:18" ht="15.75">
      <c r="B447" s="104">
        <f t="shared" si="74"/>
        <v>8</v>
      </c>
      <c r="C447" s="41" t="s">
        <v>413</v>
      </c>
      <c r="D447" s="41" t="s">
        <v>36</v>
      </c>
      <c r="E447" s="42"/>
      <c r="F447" s="43">
        <v>10</v>
      </c>
      <c r="G447" s="44">
        <f t="shared" si="71"/>
        <v>0</v>
      </c>
      <c r="H447" s="45"/>
      <c r="I447" s="45"/>
      <c r="J447" s="45"/>
      <c r="K447" s="45"/>
      <c r="L447" s="45"/>
      <c r="M447" s="46">
        <f t="shared" si="72"/>
        <v>0</v>
      </c>
      <c r="N447" s="45"/>
      <c r="O447" s="47"/>
      <c r="P447" s="47"/>
      <c r="Q447" s="48">
        <f t="shared" si="73"/>
        <v>0</v>
      </c>
      <c r="R447" s="49"/>
    </row>
    <row r="448" spans="2:18" ht="15.75">
      <c r="B448" s="104">
        <f t="shared" si="74"/>
        <v>9</v>
      </c>
      <c r="C448" s="41" t="s">
        <v>414</v>
      </c>
      <c r="D448" s="41" t="s">
        <v>36</v>
      </c>
      <c r="E448" s="42">
        <v>340.685</v>
      </c>
      <c r="F448" s="43">
        <v>10</v>
      </c>
      <c r="G448" s="44">
        <f t="shared" si="71"/>
        <v>34.0685</v>
      </c>
      <c r="H448" s="45">
        <v>2134.86</v>
      </c>
      <c r="I448" s="45">
        <v>2931.407</v>
      </c>
      <c r="J448" s="45">
        <v>4224.019</v>
      </c>
      <c r="K448" s="45">
        <v>2.213</v>
      </c>
      <c r="L448" s="45">
        <v>227.539</v>
      </c>
      <c r="M448" s="46">
        <f t="shared" si="72"/>
        <v>56.51599999999999</v>
      </c>
      <c r="N448" s="45">
        <v>171.023</v>
      </c>
      <c r="O448" s="47">
        <v>30</v>
      </c>
      <c r="P448" s="47">
        <v>0</v>
      </c>
      <c r="Q448" s="48">
        <f t="shared" si="73"/>
        <v>30</v>
      </c>
      <c r="R448" s="49">
        <v>455</v>
      </c>
    </row>
    <row r="449" spans="2:18" ht="15.75">
      <c r="B449" s="115">
        <f t="shared" si="74"/>
        <v>10</v>
      </c>
      <c r="C449" s="50" t="s">
        <v>415</v>
      </c>
      <c r="D449" s="50" t="s">
        <v>36</v>
      </c>
      <c r="E449" s="51">
        <v>150</v>
      </c>
      <c r="F449" s="52">
        <v>10</v>
      </c>
      <c r="G449" s="53">
        <f t="shared" si="71"/>
        <v>15</v>
      </c>
      <c r="H449" s="54">
        <v>80.1117</v>
      </c>
      <c r="I449" s="54">
        <v>1104.3145</v>
      </c>
      <c r="J449" s="54">
        <v>0</v>
      </c>
      <c r="K449" s="54">
        <v>2.1379</v>
      </c>
      <c r="L449" s="54">
        <v>-48.3388</v>
      </c>
      <c r="M449" s="58">
        <f t="shared" si="72"/>
        <v>0.10390000000000299</v>
      </c>
      <c r="N449" s="54">
        <v>-48.4427</v>
      </c>
      <c r="O449" s="55">
        <v>0</v>
      </c>
      <c r="P449" s="55">
        <v>0</v>
      </c>
      <c r="Q449" s="59">
        <f t="shared" si="73"/>
        <v>0</v>
      </c>
      <c r="R449" s="60">
        <v>34</v>
      </c>
    </row>
    <row r="450" spans="2:18" ht="15.75">
      <c r="B450" s="104">
        <f t="shared" si="74"/>
        <v>11</v>
      </c>
      <c r="C450" s="41" t="s">
        <v>416</v>
      </c>
      <c r="D450" s="41" t="s">
        <v>36</v>
      </c>
      <c r="E450" s="42">
        <v>214.657</v>
      </c>
      <c r="F450" s="43">
        <v>10</v>
      </c>
      <c r="G450" s="44">
        <f t="shared" si="71"/>
        <v>21.465700000000002</v>
      </c>
      <c r="H450" s="45">
        <v>177.4955</v>
      </c>
      <c r="I450" s="45">
        <v>338.5266</v>
      </c>
      <c r="J450" s="45">
        <v>3.1</v>
      </c>
      <c r="K450" s="45">
        <v>0.6796</v>
      </c>
      <c r="L450" s="45">
        <v>-12.053</v>
      </c>
      <c r="M450" s="46">
        <f t="shared" si="72"/>
        <v>1.2196999999999996</v>
      </c>
      <c r="N450" s="45">
        <v>-13.2727</v>
      </c>
      <c r="O450" s="47">
        <v>0</v>
      </c>
      <c r="P450" s="47">
        <v>0</v>
      </c>
      <c r="Q450" s="48">
        <f t="shared" si="73"/>
        <v>0</v>
      </c>
      <c r="R450" s="49">
        <v>3219</v>
      </c>
    </row>
    <row r="451" spans="2:18" ht="15.75">
      <c r="B451" s="116"/>
      <c r="C451" s="62"/>
      <c r="D451" s="62"/>
      <c r="E451" s="63"/>
      <c r="F451" s="64"/>
      <c r="G451" s="65"/>
      <c r="H451" s="66"/>
      <c r="I451" s="66"/>
      <c r="J451" s="66"/>
      <c r="K451" s="66"/>
      <c r="L451" s="66"/>
      <c r="M451" s="67"/>
      <c r="N451" s="66"/>
      <c r="O451" s="68"/>
      <c r="P451" s="68"/>
      <c r="Q451" s="69"/>
      <c r="R451" s="70"/>
    </row>
    <row r="452" spans="2:18" ht="15.75">
      <c r="B452" s="116"/>
      <c r="C452" s="62"/>
      <c r="D452" s="62"/>
      <c r="E452" s="63"/>
      <c r="F452" s="64"/>
      <c r="G452" s="65"/>
      <c r="H452" s="66"/>
      <c r="I452" s="66"/>
      <c r="J452" s="66"/>
      <c r="K452" s="66"/>
      <c r="L452" s="66"/>
      <c r="M452" s="67"/>
      <c r="N452" s="66"/>
      <c r="O452" s="68"/>
      <c r="P452" s="68"/>
      <c r="Q452" s="69"/>
      <c r="R452" s="70"/>
    </row>
    <row r="453" spans="2:18" ht="18.75">
      <c r="B453" s="116"/>
      <c r="C453" s="71" t="s">
        <v>58</v>
      </c>
      <c r="D453" s="62"/>
      <c r="E453" s="63"/>
      <c r="F453" s="64"/>
      <c r="G453" s="65"/>
      <c r="H453" s="66"/>
      <c r="I453" s="66"/>
      <c r="J453" s="66"/>
      <c r="K453" s="66"/>
      <c r="L453" s="66"/>
      <c r="M453" s="67"/>
      <c r="N453" s="66"/>
      <c r="O453" s="68"/>
      <c r="P453" s="68"/>
      <c r="Q453" s="69"/>
      <c r="R453" s="70"/>
    </row>
    <row r="454" spans="2:18" ht="15.75">
      <c r="B454" s="104">
        <f>+B450+1</f>
        <v>12</v>
      </c>
      <c r="C454" s="41" t="s">
        <v>417</v>
      </c>
      <c r="D454" s="41" t="s">
        <v>36</v>
      </c>
      <c r="E454" s="42"/>
      <c r="F454" s="43">
        <v>10</v>
      </c>
      <c r="G454" s="44">
        <f aca="true" t="shared" si="75" ref="G454:G461">+E454/F454</f>
        <v>0</v>
      </c>
      <c r="H454" s="45"/>
      <c r="I454" s="45"/>
      <c r="J454" s="45"/>
      <c r="K454" s="45"/>
      <c r="L454" s="45"/>
      <c r="M454" s="46">
        <f aca="true" t="shared" si="76" ref="M454:M461">+L454-N454</f>
        <v>0</v>
      </c>
      <c r="N454" s="45"/>
      <c r="O454" s="47"/>
      <c r="P454" s="47"/>
      <c r="Q454" s="48">
        <f aca="true" t="shared" si="77" ref="Q454:Q461">SUM(O454:P454)</f>
        <v>0</v>
      </c>
      <c r="R454" s="49"/>
    </row>
    <row r="455" spans="2:18" ht="15.75">
      <c r="B455" s="104">
        <f aca="true" t="shared" si="78" ref="B455:B461">+B454+1</f>
        <v>13</v>
      </c>
      <c r="C455" s="41" t="s">
        <v>418</v>
      </c>
      <c r="D455" s="41" t="s">
        <v>36</v>
      </c>
      <c r="E455" s="42">
        <v>123.602</v>
      </c>
      <c r="F455" s="43">
        <v>10</v>
      </c>
      <c r="G455" s="44">
        <f t="shared" si="75"/>
        <v>12.3602</v>
      </c>
      <c r="H455" s="45">
        <v>12.1662</v>
      </c>
      <c r="I455" s="45">
        <v>69.9023</v>
      </c>
      <c r="J455" s="45">
        <v>0</v>
      </c>
      <c r="K455" s="45">
        <v>0.0241</v>
      </c>
      <c r="L455" s="45">
        <v>-120.0847</v>
      </c>
      <c r="M455" s="46">
        <f t="shared" si="76"/>
        <v>0</v>
      </c>
      <c r="N455" s="45">
        <v>-120.0847</v>
      </c>
      <c r="O455" s="47">
        <v>0</v>
      </c>
      <c r="P455" s="47">
        <v>0</v>
      </c>
      <c r="Q455" s="48">
        <f t="shared" si="77"/>
        <v>0</v>
      </c>
      <c r="R455" s="49">
        <v>2689</v>
      </c>
    </row>
    <row r="456" spans="2:18" ht="15.75">
      <c r="B456" s="104">
        <f t="shared" si="78"/>
        <v>14</v>
      </c>
      <c r="C456" s="41" t="s">
        <v>419</v>
      </c>
      <c r="D456" s="41" t="s">
        <v>36</v>
      </c>
      <c r="E456" s="42">
        <v>9.75</v>
      </c>
      <c r="F456" s="43">
        <v>10</v>
      </c>
      <c r="G456" s="44">
        <f t="shared" si="75"/>
        <v>0.975</v>
      </c>
      <c r="H456" s="45">
        <v>-0.1712</v>
      </c>
      <c r="I456" s="45">
        <v>0.083</v>
      </c>
      <c r="J456" s="45">
        <v>0</v>
      </c>
      <c r="K456" s="45">
        <v>0.0007</v>
      </c>
      <c r="L456" s="45">
        <v>-0.053</v>
      </c>
      <c r="M456" s="46">
        <f t="shared" si="76"/>
        <v>0</v>
      </c>
      <c r="N456" s="45">
        <v>-0.053</v>
      </c>
      <c r="O456" s="47">
        <v>0</v>
      </c>
      <c r="P456" s="47">
        <v>0</v>
      </c>
      <c r="Q456" s="48">
        <f t="shared" si="77"/>
        <v>0</v>
      </c>
      <c r="R456" s="49">
        <v>1488</v>
      </c>
    </row>
    <row r="457" spans="2:18" ht="15.75">
      <c r="B457" s="104">
        <f t="shared" si="78"/>
        <v>15</v>
      </c>
      <c r="C457" s="41" t="s">
        <v>420</v>
      </c>
      <c r="D457" s="41" t="s">
        <v>36</v>
      </c>
      <c r="E457" s="42"/>
      <c r="F457" s="43">
        <v>10</v>
      </c>
      <c r="G457" s="44">
        <f t="shared" si="75"/>
        <v>0</v>
      </c>
      <c r="H457" s="45"/>
      <c r="I457" s="45"/>
      <c r="J457" s="45"/>
      <c r="K457" s="45"/>
      <c r="L457" s="45"/>
      <c r="M457" s="46">
        <f t="shared" si="76"/>
        <v>0</v>
      </c>
      <c r="N457" s="45"/>
      <c r="O457" s="47"/>
      <c r="P457" s="47"/>
      <c r="Q457" s="48">
        <f t="shared" si="77"/>
        <v>0</v>
      </c>
      <c r="R457" s="49"/>
    </row>
    <row r="458" spans="2:18" ht="15.75">
      <c r="B458" s="104">
        <f t="shared" si="78"/>
        <v>16</v>
      </c>
      <c r="C458" s="41" t="s">
        <v>421</v>
      </c>
      <c r="D458" s="41" t="s">
        <v>36</v>
      </c>
      <c r="E458" s="42"/>
      <c r="F458" s="43">
        <v>10</v>
      </c>
      <c r="G458" s="44">
        <f t="shared" si="75"/>
        <v>0</v>
      </c>
      <c r="H458" s="45"/>
      <c r="I458" s="45"/>
      <c r="J458" s="45"/>
      <c r="K458" s="45"/>
      <c r="L458" s="45"/>
      <c r="M458" s="46">
        <f t="shared" si="76"/>
        <v>0</v>
      </c>
      <c r="N458" s="45"/>
      <c r="O458" s="47"/>
      <c r="P458" s="47"/>
      <c r="Q458" s="48">
        <f t="shared" si="77"/>
        <v>0</v>
      </c>
      <c r="R458" s="49"/>
    </row>
    <row r="459" spans="2:18" ht="15.75">
      <c r="B459" s="104">
        <f t="shared" si="78"/>
        <v>17</v>
      </c>
      <c r="C459" s="41" t="s">
        <v>422</v>
      </c>
      <c r="D459" s="41" t="s">
        <v>36</v>
      </c>
      <c r="E459" s="42">
        <v>4</v>
      </c>
      <c r="F459" s="43">
        <v>10</v>
      </c>
      <c r="G459" s="44">
        <f t="shared" si="75"/>
        <v>0.4</v>
      </c>
      <c r="H459" s="45">
        <v>-10.9361</v>
      </c>
      <c r="I459" s="45">
        <v>2.0024</v>
      </c>
      <c r="J459" s="45">
        <v>2.239</v>
      </c>
      <c r="K459" s="45">
        <v>0</v>
      </c>
      <c r="L459" s="45">
        <v>1.3155</v>
      </c>
      <c r="M459" s="46">
        <f t="shared" si="76"/>
        <v>0.125</v>
      </c>
      <c r="N459" s="45">
        <v>1.1905</v>
      </c>
      <c r="O459" s="47">
        <v>0</v>
      </c>
      <c r="P459" s="47">
        <v>0</v>
      </c>
      <c r="Q459" s="48">
        <f t="shared" si="77"/>
        <v>0</v>
      </c>
      <c r="R459" s="49">
        <v>826</v>
      </c>
    </row>
    <row r="460" spans="2:18" ht="15.75">
      <c r="B460" s="104">
        <f t="shared" si="78"/>
        <v>18</v>
      </c>
      <c r="C460" s="41" t="s">
        <v>423</v>
      </c>
      <c r="D460" s="41" t="s">
        <v>36</v>
      </c>
      <c r="E460" s="42"/>
      <c r="F460" s="43">
        <v>10</v>
      </c>
      <c r="G460" s="44">
        <f t="shared" si="75"/>
        <v>0</v>
      </c>
      <c r="H460" s="45"/>
      <c r="I460" s="45"/>
      <c r="J460" s="45"/>
      <c r="K460" s="45"/>
      <c r="L460" s="45"/>
      <c r="M460" s="46">
        <f t="shared" si="76"/>
        <v>0</v>
      </c>
      <c r="N460" s="45"/>
      <c r="O460" s="47"/>
      <c r="P460" s="47"/>
      <c r="Q460" s="48">
        <f t="shared" si="77"/>
        <v>0</v>
      </c>
      <c r="R460" s="49"/>
    </row>
    <row r="461" spans="2:18" ht="15.75">
      <c r="B461" s="104">
        <f t="shared" si="78"/>
        <v>19</v>
      </c>
      <c r="C461" s="41" t="s">
        <v>424</v>
      </c>
      <c r="D461" s="41" t="s">
        <v>36</v>
      </c>
      <c r="E461" s="42"/>
      <c r="F461" s="43">
        <v>10</v>
      </c>
      <c r="G461" s="44">
        <f t="shared" si="75"/>
        <v>0</v>
      </c>
      <c r="H461" s="45"/>
      <c r="I461" s="45"/>
      <c r="J461" s="45"/>
      <c r="K461" s="45"/>
      <c r="L461" s="45"/>
      <c r="M461" s="46">
        <f t="shared" si="76"/>
        <v>0</v>
      </c>
      <c r="N461" s="45"/>
      <c r="O461" s="47"/>
      <c r="P461" s="47"/>
      <c r="Q461" s="48">
        <f t="shared" si="77"/>
        <v>0</v>
      </c>
      <c r="R461" s="49"/>
    </row>
    <row r="462" spans="2:18" ht="15.75">
      <c r="B462" s="104"/>
      <c r="C462" s="41"/>
      <c r="D462" s="41"/>
      <c r="E462" s="42"/>
      <c r="F462" s="43"/>
      <c r="G462" s="44"/>
      <c r="H462" s="45"/>
      <c r="I462" s="45"/>
      <c r="J462" s="45"/>
      <c r="K462" s="45"/>
      <c r="L462" s="45"/>
      <c r="M462" s="46"/>
      <c r="N462" s="45"/>
      <c r="O462" s="47"/>
      <c r="P462" s="47"/>
      <c r="Q462" s="48"/>
      <c r="R462" s="49"/>
    </row>
    <row r="463" spans="2:18" s="112" customFormat="1" ht="15.75">
      <c r="B463" s="104">
        <f>COUNT(B440:B462)</f>
        <v>19</v>
      </c>
      <c r="C463" s="105"/>
      <c r="D463" s="105"/>
      <c r="E463" s="105">
        <f>SUBTOTAL(9,E440:E462)</f>
        <v>8888.014</v>
      </c>
      <c r="F463" s="41"/>
      <c r="G463" s="107">
        <f aca="true" t="shared" si="79" ref="G463:N463">SUBTOTAL(9,G440:G462)</f>
        <v>888.8013999999998</v>
      </c>
      <c r="H463" s="105">
        <f t="shared" si="79"/>
        <v>18740.8139</v>
      </c>
      <c r="I463" s="105">
        <f t="shared" si="79"/>
        <v>67991.64189999999</v>
      </c>
      <c r="J463" s="105">
        <f t="shared" si="79"/>
        <v>56258.252199999995</v>
      </c>
      <c r="K463" s="105">
        <f t="shared" si="79"/>
        <v>3423.0893000000005</v>
      </c>
      <c r="L463" s="105">
        <f t="shared" si="79"/>
        <v>-2098.5865</v>
      </c>
      <c r="M463" s="107">
        <f t="shared" si="79"/>
        <v>674.3954000000008</v>
      </c>
      <c r="N463" s="105">
        <f t="shared" si="79"/>
        <v>-2772.9818999999998</v>
      </c>
      <c r="O463" s="114"/>
      <c r="P463" s="114"/>
      <c r="Q463" s="110"/>
      <c r="R463" s="111">
        <f>SUM(R440:R462)</f>
        <v>41297</v>
      </c>
    </row>
    <row r="464" spans="2:18" ht="15.75">
      <c r="B464" s="82"/>
      <c r="C464" s="83"/>
      <c r="D464" s="83"/>
      <c r="E464" s="84"/>
      <c r="F464" s="85"/>
      <c r="G464" s="86"/>
      <c r="H464" s="93"/>
      <c r="I464" s="93"/>
      <c r="J464" s="94"/>
      <c r="K464" s="93"/>
      <c r="L464" s="94"/>
      <c r="M464" s="98"/>
      <c r="N464" s="94"/>
      <c r="O464" s="96"/>
      <c r="P464" s="96"/>
      <c r="Q464" s="97"/>
      <c r="R464" s="99"/>
    </row>
    <row r="465" spans="2:18" ht="18">
      <c r="B465" s="82"/>
      <c r="C465" s="33" t="s">
        <v>425</v>
      </c>
      <c r="D465" s="92"/>
      <c r="E465" s="84"/>
      <c r="F465" s="85"/>
      <c r="G465" s="86"/>
      <c r="H465" s="93"/>
      <c r="I465" s="93"/>
      <c r="J465" s="94"/>
      <c r="K465" s="93"/>
      <c r="L465" s="94"/>
      <c r="M465" s="98"/>
      <c r="N465" s="94"/>
      <c r="O465" s="96"/>
      <c r="P465" s="96"/>
      <c r="Q465" s="97"/>
      <c r="R465" s="99"/>
    </row>
    <row r="466" spans="2:18" ht="15.75">
      <c r="B466" s="82"/>
      <c r="C466" s="83"/>
      <c r="D466" s="83"/>
      <c r="E466" s="84"/>
      <c r="F466" s="85"/>
      <c r="G466" s="86"/>
      <c r="H466" s="93"/>
      <c r="I466" s="93"/>
      <c r="J466" s="94"/>
      <c r="K466" s="93"/>
      <c r="L466" s="94"/>
      <c r="M466" s="98"/>
      <c r="N466" s="94"/>
      <c r="O466" s="96"/>
      <c r="P466" s="96"/>
      <c r="Q466" s="97"/>
      <c r="R466" s="99"/>
    </row>
    <row r="467" spans="2:18" ht="15.75">
      <c r="B467" s="40">
        <v>1</v>
      </c>
      <c r="C467" s="41" t="s">
        <v>723</v>
      </c>
      <c r="D467" s="41" t="s">
        <v>36</v>
      </c>
      <c r="E467" s="42">
        <v>152.248</v>
      </c>
      <c r="F467" s="43">
        <v>5</v>
      </c>
      <c r="G467" s="44">
        <f>+E467/F467</f>
        <v>30.449599999999997</v>
      </c>
      <c r="H467" s="45">
        <v>3743.16</v>
      </c>
      <c r="I467" s="45">
        <v>5635.341</v>
      </c>
      <c r="J467" s="45">
        <v>7514.233</v>
      </c>
      <c r="K467" s="45">
        <v>52.641</v>
      </c>
      <c r="L467" s="45">
        <v>1074.873</v>
      </c>
      <c r="M467" s="46">
        <f>+L467-N467</f>
        <v>344.6690000000001</v>
      </c>
      <c r="N467" s="45">
        <v>730.204</v>
      </c>
      <c r="O467" s="47">
        <v>0</v>
      </c>
      <c r="P467" s="47">
        <v>40</v>
      </c>
      <c r="Q467" s="48">
        <f>SUM(O467:P467)</f>
        <v>40</v>
      </c>
      <c r="R467" s="49">
        <v>4855</v>
      </c>
    </row>
    <row r="468" spans="2:18" ht="15.75">
      <c r="B468" s="61"/>
      <c r="C468" s="62"/>
      <c r="D468" s="62"/>
      <c r="E468" s="63"/>
      <c r="F468" s="64"/>
      <c r="G468" s="65"/>
      <c r="H468" s="66"/>
      <c r="I468" s="66"/>
      <c r="J468" s="66"/>
      <c r="K468" s="66"/>
      <c r="L468" s="66"/>
      <c r="M468" s="67"/>
      <c r="N468" s="66"/>
      <c r="O468" s="68"/>
      <c r="P468" s="68"/>
      <c r="Q468" s="69"/>
      <c r="R468" s="70"/>
    </row>
    <row r="469" spans="2:18" ht="15.75">
      <c r="B469" s="61"/>
      <c r="C469" s="62"/>
      <c r="D469" s="62"/>
      <c r="E469" s="63"/>
      <c r="F469" s="64"/>
      <c r="G469" s="65"/>
      <c r="H469" s="66"/>
      <c r="I469" s="66"/>
      <c r="J469" s="66"/>
      <c r="K469" s="66"/>
      <c r="L469" s="66"/>
      <c r="M469" s="67"/>
      <c r="N469" s="66"/>
      <c r="O469" s="68"/>
      <c r="P469" s="68"/>
      <c r="Q469" s="69"/>
      <c r="R469" s="70"/>
    </row>
    <row r="470" spans="2:18" ht="18.75">
      <c r="B470" s="61"/>
      <c r="C470" s="71" t="s">
        <v>58</v>
      </c>
      <c r="D470" s="62"/>
      <c r="E470" s="63"/>
      <c r="F470" s="64"/>
      <c r="G470" s="65"/>
      <c r="H470" s="66"/>
      <c r="I470" s="66"/>
      <c r="J470" s="66"/>
      <c r="K470" s="66"/>
      <c r="L470" s="66"/>
      <c r="M470" s="67"/>
      <c r="N470" s="66"/>
      <c r="O470" s="68"/>
      <c r="P470" s="68"/>
      <c r="Q470" s="69"/>
      <c r="R470" s="70"/>
    </row>
    <row r="471" spans="2:18" ht="15.75">
      <c r="B471" s="40">
        <f>+B467+1</f>
        <v>2</v>
      </c>
      <c r="C471" s="41" t="s">
        <v>426</v>
      </c>
      <c r="D471" s="41" t="s">
        <v>36</v>
      </c>
      <c r="E471" s="42">
        <v>237.635</v>
      </c>
      <c r="F471" s="43">
        <v>10</v>
      </c>
      <c r="G471" s="44">
        <f>+E471/F471</f>
        <v>23.7635</v>
      </c>
      <c r="H471" s="45">
        <v>-95.4954</v>
      </c>
      <c r="I471" s="45">
        <v>823.4298</v>
      </c>
      <c r="J471" s="45">
        <v>710.864</v>
      </c>
      <c r="K471" s="45">
        <v>17.6187</v>
      </c>
      <c r="L471" s="45">
        <v>23.493</v>
      </c>
      <c r="M471" s="46">
        <f>+L471-N471</f>
        <v>4.141399999999997</v>
      </c>
      <c r="N471" s="45">
        <v>19.3516</v>
      </c>
      <c r="O471" s="47">
        <v>0</v>
      </c>
      <c r="P471" s="47">
        <v>0</v>
      </c>
      <c r="Q471" s="48">
        <f>SUM(O471:P471)</f>
        <v>0</v>
      </c>
      <c r="R471" s="49">
        <v>1685</v>
      </c>
    </row>
    <row r="472" spans="2:18" ht="15.75">
      <c r="B472" s="40">
        <f>+B471+1</f>
        <v>3</v>
      </c>
      <c r="C472" s="41" t="s">
        <v>427</v>
      </c>
      <c r="D472" s="41" t="s">
        <v>36</v>
      </c>
      <c r="E472" s="42">
        <v>35.574</v>
      </c>
      <c r="F472" s="43">
        <v>10</v>
      </c>
      <c r="G472" s="44">
        <f>+E472/F472</f>
        <v>3.5574</v>
      </c>
      <c r="H472" s="45">
        <v>-15.312</v>
      </c>
      <c r="I472" s="45">
        <v>63.2247</v>
      </c>
      <c r="J472" s="45">
        <v>4.2315</v>
      </c>
      <c r="K472" s="45">
        <v>0.0015</v>
      </c>
      <c r="L472" s="45">
        <v>1.4347</v>
      </c>
      <c r="M472" s="46">
        <f>+L472-N472</f>
        <v>0.18420000000000014</v>
      </c>
      <c r="N472" s="45">
        <v>1.2505</v>
      </c>
      <c r="O472" s="47">
        <v>0</v>
      </c>
      <c r="P472" s="47">
        <v>0</v>
      </c>
      <c r="Q472" s="48">
        <f>SUM(O472:P472)</f>
        <v>0</v>
      </c>
      <c r="R472" s="49">
        <v>526</v>
      </c>
    </row>
    <row r="473" spans="2:18" ht="15.75">
      <c r="B473" s="40">
        <f>+B472+1</f>
        <v>4</v>
      </c>
      <c r="C473" s="41" t="s">
        <v>428</v>
      </c>
      <c r="D473" s="41" t="s">
        <v>36</v>
      </c>
      <c r="E473" s="42"/>
      <c r="F473" s="43">
        <v>10</v>
      </c>
      <c r="G473" s="44">
        <f>+E473/F473</f>
        <v>0</v>
      </c>
      <c r="H473" s="45"/>
      <c r="I473" s="45"/>
      <c r="J473" s="45"/>
      <c r="K473" s="45"/>
      <c r="L473" s="45"/>
      <c r="M473" s="46">
        <f>+L473-N473</f>
        <v>0</v>
      </c>
      <c r="N473" s="45"/>
      <c r="O473" s="47"/>
      <c r="P473" s="47"/>
      <c r="Q473" s="48">
        <f>SUM(O473:P473)</f>
        <v>0</v>
      </c>
      <c r="R473" s="49"/>
    </row>
    <row r="474" spans="2:18" ht="15.75">
      <c r="B474" s="40">
        <f>+B473+1</f>
        <v>5</v>
      </c>
      <c r="C474" s="41" t="s">
        <v>429</v>
      </c>
      <c r="D474" s="41" t="s">
        <v>36</v>
      </c>
      <c r="E474" s="42">
        <v>37.45</v>
      </c>
      <c r="F474" s="43">
        <v>10</v>
      </c>
      <c r="G474" s="44">
        <f>+E474/F474</f>
        <v>3.745</v>
      </c>
      <c r="H474" s="45">
        <v>198.3457</v>
      </c>
      <c r="I474" s="45">
        <v>1203.1579</v>
      </c>
      <c r="J474" s="45">
        <v>248.5626</v>
      </c>
      <c r="K474" s="45">
        <v>31.8927</v>
      </c>
      <c r="L474" s="45">
        <v>24.2784</v>
      </c>
      <c r="M474" s="46">
        <f>+L474-N474</f>
        <v>1.2428000000000026</v>
      </c>
      <c r="N474" s="45">
        <v>23.0356</v>
      </c>
      <c r="O474" s="47">
        <v>0</v>
      </c>
      <c r="P474" s="47">
        <v>0</v>
      </c>
      <c r="Q474" s="48">
        <f>SUM(O474:P474)</f>
        <v>0</v>
      </c>
      <c r="R474" s="49">
        <v>434</v>
      </c>
    </row>
    <row r="475" spans="2:18" ht="15.75">
      <c r="B475" s="40"/>
      <c r="C475" s="41"/>
      <c r="D475" s="41"/>
      <c r="E475" s="42"/>
      <c r="F475" s="43"/>
      <c r="G475" s="44"/>
      <c r="H475" s="45"/>
      <c r="I475" s="45"/>
      <c r="J475" s="45"/>
      <c r="K475" s="45"/>
      <c r="L475" s="45"/>
      <c r="M475" s="46"/>
      <c r="N475" s="45"/>
      <c r="O475" s="47"/>
      <c r="P475" s="47"/>
      <c r="Q475" s="48"/>
      <c r="R475" s="49"/>
    </row>
    <row r="476" spans="2:18" s="112" customFormat="1" ht="15.75">
      <c r="B476" s="104">
        <f>COUNT(B467:B475)</f>
        <v>5</v>
      </c>
      <c r="C476" s="105"/>
      <c r="D476" s="105"/>
      <c r="E476" s="105">
        <f>SUBTOTAL(9,E467:E475)</f>
        <v>462.907</v>
      </c>
      <c r="F476" s="41"/>
      <c r="G476" s="107">
        <f aca="true" t="shared" si="80" ref="G476:N476">SUBTOTAL(9,G467:G475)</f>
        <v>61.515499999999996</v>
      </c>
      <c r="H476" s="105">
        <f t="shared" si="80"/>
        <v>3830.6983</v>
      </c>
      <c r="I476" s="105">
        <f t="shared" si="80"/>
        <v>7725.1534</v>
      </c>
      <c r="J476" s="105">
        <f t="shared" si="80"/>
        <v>8477.891099999999</v>
      </c>
      <c r="K476" s="105">
        <f t="shared" si="80"/>
        <v>102.1539</v>
      </c>
      <c r="L476" s="105">
        <f t="shared" si="80"/>
        <v>1124.0791</v>
      </c>
      <c r="M476" s="107">
        <f t="shared" si="80"/>
        <v>350.23740000000004</v>
      </c>
      <c r="N476" s="105">
        <f t="shared" si="80"/>
        <v>773.8417</v>
      </c>
      <c r="O476" s="114"/>
      <c r="P476" s="114"/>
      <c r="Q476" s="110"/>
      <c r="R476" s="111">
        <f>SUM(R467:R475)</f>
        <v>7500</v>
      </c>
    </row>
    <row r="477" spans="2:18" ht="15.75">
      <c r="B477" s="82"/>
      <c r="C477" s="83"/>
      <c r="D477" s="83"/>
      <c r="E477" s="84"/>
      <c r="F477" s="85"/>
      <c r="G477" s="86"/>
      <c r="H477" s="93"/>
      <c r="I477" s="93"/>
      <c r="J477" s="94"/>
      <c r="K477" s="93"/>
      <c r="L477" s="94"/>
      <c r="M477" s="98"/>
      <c r="N477" s="94"/>
      <c r="O477" s="96"/>
      <c r="P477" s="96"/>
      <c r="Q477" s="97"/>
      <c r="R477" s="99"/>
    </row>
    <row r="478" spans="2:18" ht="18">
      <c r="B478" s="82"/>
      <c r="C478" s="33" t="s">
        <v>430</v>
      </c>
      <c r="D478" s="92"/>
      <c r="E478" s="84"/>
      <c r="F478" s="85"/>
      <c r="G478" s="86"/>
      <c r="H478" s="93"/>
      <c r="I478" s="93"/>
      <c r="J478" s="94"/>
      <c r="K478" s="93"/>
      <c r="L478" s="94"/>
      <c r="M478" s="98"/>
      <c r="N478" s="94"/>
      <c r="O478" s="96"/>
      <c r="P478" s="96"/>
      <c r="Q478" s="97"/>
      <c r="R478" s="99"/>
    </row>
    <row r="479" spans="2:18" ht="15.75">
      <c r="B479" s="82"/>
      <c r="C479" s="83"/>
      <c r="D479" s="83"/>
      <c r="E479" s="84"/>
      <c r="F479" s="85"/>
      <c r="G479" s="86"/>
      <c r="H479" s="93"/>
      <c r="I479" s="93"/>
      <c r="J479" s="94"/>
      <c r="K479" s="93"/>
      <c r="L479" s="94"/>
      <c r="M479" s="98"/>
      <c r="N479" s="94"/>
      <c r="O479" s="96"/>
      <c r="P479" s="96"/>
      <c r="Q479" s="97"/>
      <c r="R479" s="99"/>
    </row>
    <row r="480" spans="2:18" ht="15.75">
      <c r="B480" s="104">
        <v>1</v>
      </c>
      <c r="C480" s="41" t="s">
        <v>431</v>
      </c>
      <c r="D480" s="41" t="s">
        <v>291</v>
      </c>
      <c r="E480" s="42">
        <v>57.637</v>
      </c>
      <c r="F480" s="43">
        <v>10</v>
      </c>
      <c r="G480" s="44">
        <f aca="true" t="shared" si="81" ref="G480:G510">+E480/F480</f>
        <v>5.7637</v>
      </c>
      <c r="H480" s="45">
        <v>158.6891</v>
      </c>
      <c r="I480" s="45">
        <v>1318.398</v>
      </c>
      <c r="J480" s="45">
        <v>922.2054</v>
      </c>
      <c r="K480" s="45">
        <v>41.6036</v>
      </c>
      <c r="L480" s="45">
        <v>63.392</v>
      </c>
      <c r="M480" s="46">
        <f aca="true" t="shared" si="82" ref="M480:M510">+L480-N480</f>
        <v>24.879200000000004</v>
      </c>
      <c r="N480" s="45">
        <v>38.5128</v>
      </c>
      <c r="O480" s="47">
        <v>0</v>
      </c>
      <c r="P480" s="47">
        <v>0</v>
      </c>
      <c r="Q480" s="48">
        <f aca="true" t="shared" si="83" ref="Q480:Q510">SUM(O480:P480)</f>
        <v>0</v>
      </c>
      <c r="R480" s="49">
        <v>2256</v>
      </c>
    </row>
    <row r="481" spans="2:18" ht="15.75">
      <c r="B481" s="104">
        <f aca="true" t="shared" si="84" ref="B481:B510">+B480+1</f>
        <v>2</v>
      </c>
      <c r="C481" s="41" t="s">
        <v>432</v>
      </c>
      <c r="D481" s="41" t="s">
        <v>291</v>
      </c>
      <c r="E481" s="42">
        <v>173.623</v>
      </c>
      <c r="F481" s="43">
        <v>10</v>
      </c>
      <c r="G481" s="44">
        <f t="shared" si="81"/>
        <v>17.362299999999998</v>
      </c>
      <c r="H481" s="45">
        <v>869.79</v>
      </c>
      <c r="I481" s="45">
        <v>3768.712</v>
      </c>
      <c r="J481" s="45">
        <v>2757.639</v>
      </c>
      <c r="K481" s="45">
        <v>180.697</v>
      </c>
      <c r="L481" s="45">
        <v>96.427</v>
      </c>
      <c r="M481" s="46">
        <f t="shared" si="82"/>
        <v>21.382000000000005</v>
      </c>
      <c r="N481" s="45">
        <v>75.045</v>
      </c>
      <c r="O481" s="47">
        <v>15</v>
      </c>
      <c r="P481" s="47">
        <v>0</v>
      </c>
      <c r="Q481" s="48">
        <f t="shared" si="83"/>
        <v>15</v>
      </c>
      <c r="R481" s="49">
        <v>840</v>
      </c>
    </row>
    <row r="482" spans="2:18" ht="15.75">
      <c r="B482" s="104">
        <f t="shared" si="84"/>
        <v>3</v>
      </c>
      <c r="C482" s="41" t="s">
        <v>433</v>
      </c>
      <c r="D482" s="41" t="s">
        <v>291</v>
      </c>
      <c r="E482" s="42">
        <v>185.703</v>
      </c>
      <c r="F482" s="43">
        <v>10</v>
      </c>
      <c r="G482" s="44">
        <f t="shared" si="81"/>
        <v>18.5703</v>
      </c>
      <c r="H482" s="45">
        <v>741.842</v>
      </c>
      <c r="I482" s="45">
        <v>3775.726</v>
      </c>
      <c r="J482" s="45">
        <v>2783.471</v>
      </c>
      <c r="K482" s="45">
        <v>182.298</v>
      </c>
      <c r="L482" s="45">
        <v>244.243</v>
      </c>
      <c r="M482" s="46">
        <f t="shared" si="82"/>
        <v>35.066</v>
      </c>
      <c r="N482" s="45">
        <v>209.177</v>
      </c>
      <c r="O482" s="47">
        <v>30</v>
      </c>
      <c r="P482" s="47">
        <v>0</v>
      </c>
      <c r="Q482" s="48">
        <f t="shared" si="83"/>
        <v>30</v>
      </c>
      <c r="R482" s="49">
        <v>1437</v>
      </c>
    </row>
    <row r="483" spans="2:18" ht="15.75">
      <c r="B483" s="104">
        <f t="shared" si="84"/>
        <v>4</v>
      </c>
      <c r="C483" s="41" t="s">
        <v>434</v>
      </c>
      <c r="D483" s="41" t="s">
        <v>291</v>
      </c>
      <c r="E483" s="42">
        <v>244.0719</v>
      </c>
      <c r="F483" s="43">
        <v>10</v>
      </c>
      <c r="G483" s="44">
        <f t="shared" si="81"/>
        <v>24.40719</v>
      </c>
      <c r="H483" s="45">
        <v>-55.531</v>
      </c>
      <c r="I483" s="45">
        <v>1207.7851</v>
      </c>
      <c r="J483" s="45">
        <v>1383.0411</v>
      </c>
      <c r="K483" s="45">
        <v>11.046</v>
      </c>
      <c r="L483" s="45">
        <v>-52.582</v>
      </c>
      <c r="M483" s="46">
        <f t="shared" si="82"/>
        <v>0</v>
      </c>
      <c r="N483" s="45">
        <v>-52.582</v>
      </c>
      <c r="O483" s="47">
        <v>0</v>
      </c>
      <c r="P483" s="47">
        <v>0</v>
      </c>
      <c r="Q483" s="48">
        <f t="shared" si="83"/>
        <v>0</v>
      </c>
      <c r="R483" s="49">
        <v>1982</v>
      </c>
    </row>
    <row r="484" spans="2:18" ht="15.75">
      <c r="B484" s="104">
        <f t="shared" si="84"/>
        <v>5</v>
      </c>
      <c r="C484" s="41" t="s">
        <v>435</v>
      </c>
      <c r="D484" s="41" t="s">
        <v>291</v>
      </c>
      <c r="E484" s="42">
        <v>94.5</v>
      </c>
      <c r="F484" s="43">
        <v>10</v>
      </c>
      <c r="G484" s="44">
        <f t="shared" si="81"/>
        <v>9.45</v>
      </c>
      <c r="H484" s="45">
        <v>-167.1582</v>
      </c>
      <c r="I484" s="45">
        <v>1288.377</v>
      </c>
      <c r="J484" s="45">
        <v>1147.8809</v>
      </c>
      <c r="K484" s="45">
        <v>63.6375</v>
      </c>
      <c r="L484" s="45">
        <v>-26.17</v>
      </c>
      <c r="M484" s="46">
        <f t="shared" si="82"/>
        <v>-22.228</v>
      </c>
      <c r="N484" s="45">
        <v>-3.942</v>
      </c>
      <c r="O484" s="47">
        <v>0</v>
      </c>
      <c r="P484" s="47">
        <v>0</v>
      </c>
      <c r="Q484" s="48">
        <f t="shared" si="83"/>
        <v>0</v>
      </c>
      <c r="R484" s="49">
        <v>1603</v>
      </c>
    </row>
    <row r="485" spans="2:18" ht="15.75">
      <c r="B485" s="104">
        <f t="shared" si="84"/>
        <v>6</v>
      </c>
      <c r="C485" s="41" t="s">
        <v>436</v>
      </c>
      <c r="D485" s="41" t="s">
        <v>291</v>
      </c>
      <c r="E485" s="42">
        <v>286.92</v>
      </c>
      <c r="F485" s="43">
        <v>10</v>
      </c>
      <c r="G485" s="44">
        <f t="shared" si="81"/>
        <v>28.692</v>
      </c>
      <c r="H485" s="45">
        <v>203.438</v>
      </c>
      <c r="I485" s="45">
        <v>4509.239</v>
      </c>
      <c r="J485" s="45">
        <v>2579.812</v>
      </c>
      <c r="K485" s="45">
        <v>338.761</v>
      </c>
      <c r="L485" s="45">
        <v>-57.172</v>
      </c>
      <c r="M485" s="46">
        <f t="shared" si="82"/>
        <v>5.991</v>
      </c>
      <c r="N485" s="45">
        <v>-63.163</v>
      </c>
      <c r="O485" s="47">
        <v>0</v>
      </c>
      <c r="P485" s="47">
        <v>0</v>
      </c>
      <c r="Q485" s="48">
        <f t="shared" si="83"/>
        <v>0</v>
      </c>
      <c r="R485" s="49">
        <v>1241</v>
      </c>
    </row>
    <row r="486" spans="2:18" ht="15.75">
      <c r="B486" s="104">
        <f t="shared" si="84"/>
        <v>7</v>
      </c>
      <c r="C486" s="41" t="s">
        <v>437</v>
      </c>
      <c r="D486" s="41" t="s">
        <v>291</v>
      </c>
      <c r="E486" s="42">
        <v>990.2</v>
      </c>
      <c r="F486" s="43">
        <v>10</v>
      </c>
      <c r="G486" s="44">
        <f t="shared" si="81"/>
        <v>99.02000000000001</v>
      </c>
      <c r="H486" s="45">
        <v>1032.076</v>
      </c>
      <c r="I486" s="45">
        <v>5417.292</v>
      </c>
      <c r="J486" s="45">
        <v>2106.567</v>
      </c>
      <c r="K486" s="45">
        <v>458.497</v>
      </c>
      <c r="L486" s="45">
        <v>52.409</v>
      </c>
      <c r="M486" s="46">
        <f t="shared" si="82"/>
        <v>10.533000000000001</v>
      </c>
      <c r="N486" s="45">
        <v>41.876</v>
      </c>
      <c r="O486" s="47">
        <v>0</v>
      </c>
      <c r="P486" s="47">
        <v>0</v>
      </c>
      <c r="Q486" s="48">
        <f t="shared" si="83"/>
        <v>0</v>
      </c>
      <c r="R486" s="49">
        <v>1625</v>
      </c>
    </row>
    <row r="487" spans="2:18" ht="15.75">
      <c r="B487" s="104">
        <f t="shared" si="84"/>
        <v>8</v>
      </c>
      <c r="C487" s="41" t="s">
        <v>438</v>
      </c>
      <c r="D487" s="41" t="s">
        <v>291</v>
      </c>
      <c r="E487" s="42">
        <v>213.775</v>
      </c>
      <c r="F487" s="43">
        <v>10</v>
      </c>
      <c r="G487" s="44">
        <f t="shared" si="81"/>
        <v>21.3775</v>
      </c>
      <c r="H487" s="45">
        <v>358.45</v>
      </c>
      <c r="I487" s="45">
        <v>1300.736</v>
      </c>
      <c r="J487" s="45">
        <v>2433.189</v>
      </c>
      <c r="K487" s="45">
        <v>86.605</v>
      </c>
      <c r="L487" s="45">
        <v>-39.962</v>
      </c>
      <c r="M487" s="46">
        <f t="shared" si="82"/>
        <v>4.421999999999997</v>
      </c>
      <c r="N487" s="45">
        <v>-44.384</v>
      </c>
      <c r="O487" s="47">
        <v>0</v>
      </c>
      <c r="P487" s="47">
        <v>0</v>
      </c>
      <c r="Q487" s="48">
        <f t="shared" si="83"/>
        <v>0</v>
      </c>
      <c r="R487" s="49">
        <v>1650</v>
      </c>
    </row>
    <row r="488" spans="2:18" ht="15.75">
      <c r="B488" s="104">
        <f t="shared" si="84"/>
        <v>9</v>
      </c>
      <c r="C488" s="41" t="s">
        <v>439</v>
      </c>
      <c r="D488" s="41" t="s">
        <v>291</v>
      </c>
      <c r="E488" s="42">
        <v>365.12</v>
      </c>
      <c r="F488" s="43">
        <v>10</v>
      </c>
      <c r="G488" s="44">
        <f t="shared" si="81"/>
        <v>36.512</v>
      </c>
      <c r="H488" s="45">
        <v>-2.5344</v>
      </c>
      <c r="I488" s="45">
        <v>6932.7354</v>
      </c>
      <c r="J488" s="45">
        <v>5469.6167</v>
      </c>
      <c r="K488" s="45">
        <v>627.2058</v>
      </c>
      <c r="L488" s="45">
        <v>-740.6976</v>
      </c>
      <c r="M488" s="46">
        <f t="shared" si="82"/>
        <v>-201.39469999999994</v>
      </c>
      <c r="N488" s="45">
        <v>-539.3029</v>
      </c>
      <c r="O488" s="47">
        <v>0</v>
      </c>
      <c r="P488" s="47">
        <v>0</v>
      </c>
      <c r="Q488" s="48">
        <f t="shared" si="83"/>
        <v>0</v>
      </c>
      <c r="R488" s="49">
        <v>1892</v>
      </c>
    </row>
    <row r="489" spans="2:18" ht="15.75">
      <c r="B489" s="104">
        <f t="shared" si="84"/>
        <v>10</v>
      </c>
      <c r="C489" s="41" t="s">
        <v>440</v>
      </c>
      <c r="D489" s="41" t="s">
        <v>291</v>
      </c>
      <c r="E489" s="42">
        <v>216.5104</v>
      </c>
      <c r="F489" s="43">
        <v>10</v>
      </c>
      <c r="G489" s="44">
        <f t="shared" si="81"/>
        <v>21.651040000000002</v>
      </c>
      <c r="H489" s="45">
        <v>362.3791</v>
      </c>
      <c r="I489" s="45">
        <v>1510.8595</v>
      </c>
      <c r="J489" s="45">
        <v>1503.6754</v>
      </c>
      <c r="K489" s="45">
        <v>21.1099</v>
      </c>
      <c r="L489" s="45">
        <v>107.7316</v>
      </c>
      <c r="M489" s="46">
        <f t="shared" si="82"/>
        <v>30</v>
      </c>
      <c r="N489" s="45">
        <v>77.7316</v>
      </c>
      <c r="O489" s="47">
        <v>0</v>
      </c>
      <c r="P489" s="47">
        <v>0</v>
      </c>
      <c r="Q489" s="48">
        <f t="shared" si="83"/>
        <v>0</v>
      </c>
      <c r="R489" s="49">
        <v>2874</v>
      </c>
    </row>
    <row r="490" spans="2:18" ht="15.75">
      <c r="B490" s="104">
        <f t="shared" si="84"/>
        <v>11</v>
      </c>
      <c r="C490" s="41" t="s">
        <v>441</v>
      </c>
      <c r="D490" s="41" t="s">
        <v>291</v>
      </c>
      <c r="E490" s="42">
        <v>145.862</v>
      </c>
      <c r="F490" s="43">
        <v>10</v>
      </c>
      <c r="G490" s="44">
        <f t="shared" si="81"/>
        <v>14.5862</v>
      </c>
      <c r="H490" s="45">
        <v>-552.8282</v>
      </c>
      <c r="I490" s="45">
        <v>1505.6705</v>
      </c>
      <c r="J490" s="45">
        <v>1625.9071</v>
      </c>
      <c r="K490" s="45">
        <v>97.1723</v>
      </c>
      <c r="L490" s="45">
        <v>-51.4627</v>
      </c>
      <c r="M490" s="46">
        <f t="shared" si="82"/>
        <v>-15.762699999999995</v>
      </c>
      <c r="N490" s="45">
        <v>-35.7</v>
      </c>
      <c r="O490" s="47">
        <v>0</v>
      </c>
      <c r="P490" s="47">
        <v>0</v>
      </c>
      <c r="Q490" s="48">
        <f t="shared" si="83"/>
        <v>0</v>
      </c>
      <c r="R490" s="49">
        <v>2998</v>
      </c>
    </row>
    <row r="491" spans="2:18" ht="15.75">
      <c r="B491" s="104">
        <f t="shared" si="84"/>
        <v>12</v>
      </c>
      <c r="C491" s="41" t="s">
        <v>442</v>
      </c>
      <c r="D491" s="41" t="s">
        <v>291</v>
      </c>
      <c r="E491" s="42">
        <v>13.5</v>
      </c>
      <c r="F491" s="43">
        <v>10</v>
      </c>
      <c r="G491" s="44">
        <f t="shared" si="81"/>
        <v>1.35</v>
      </c>
      <c r="H491" s="45">
        <v>161.565</v>
      </c>
      <c r="I491" s="45">
        <v>193.376</v>
      </c>
      <c r="J491" s="45">
        <v>0.497</v>
      </c>
      <c r="K491" s="45">
        <v>0.033</v>
      </c>
      <c r="L491" s="45">
        <v>-8.8</v>
      </c>
      <c r="M491" s="46">
        <f t="shared" si="82"/>
        <v>0</v>
      </c>
      <c r="N491" s="45">
        <v>-8.8</v>
      </c>
      <c r="O491" s="47">
        <v>0</v>
      </c>
      <c r="P491" s="47">
        <v>0</v>
      </c>
      <c r="Q491" s="48">
        <f t="shared" si="83"/>
        <v>0</v>
      </c>
      <c r="R491" s="49">
        <v>779</v>
      </c>
    </row>
    <row r="492" spans="2:18" ht="15.75">
      <c r="B492" s="104">
        <f t="shared" si="84"/>
        <v>13</v>
      </c>
      <c r="C492" s="41" t="s">
        <v>724</v>
      </c>
      <c r="D492" s="41" t="s">
        <v>36</v>
      </c>
      <c r="E492" s="42">
        <v>200</v>
      </c>
      <c r="F492" s="43">
        <v>5</v>
      </c>
      <c r="G492" s="44">
        <f t="shared" si="81"/>
        <v>40</v>
      </c>
      <c r="H492" s="45">
        <v>512.4736</v>
      </c>
      <c r="I492" s="45">
        <v>681.6638</v>
      </c>
      <c r="J492" s="45">
        <v>894.6925</v>
      </c>
      <c r="K492" s="45">
        <v>9.3205</v>
      </c>
      <c r="L492" s="45">
        <v>135.6775</v>
      </c>
      <c r="M492" s="46">
        <f t="shared" si="82"/>
        <v>20.29350000000001</v>
      </c>
      <c r="N492" s="45">
        <v>115.384</v>
      </c>
      <c r="O492" s="47">
        <v>40</v>
      </c>
      <c r="P492" s="47">
        <v>0</v>
      </c>
      <c r="Q492" s="48">
        <f t="shared" si="83"/>
        <v>40</v>
      </c>
      <c r="R492" s="49">
        <v>2324</v>
      </c>
    </row>
    <row r="493" spans="2:18" ht="15.75">
      <c r="B493" s="104">
        <f t="shared" si="84"/>
        <v>14</v>
      </c>
      <c r="C493" s="41" t="s">
        <v>725</v>
      </c>
      <c r="D493" s="41" t="s">
        <v>291</v>
      </c>
      <c r="E493" s="42">
        <v>360</v>
      </c>
      <c r="F493" s="43">
        <v>5</v>
      </c>
      <c r="G493" s="44">
        <f t="shared" si="81"/>
        <v>72</v>
      </c>
      <c r="H493" s="45">
        <v>2030.464</v>
      </c>
      <c r="I493" s="45">
        <v>3354.483</v>
      </c>
      <c r="J493" s="45">
        <v>4175.804</v>
      </c>
      <c r="K493" s="45">
        <v>9.998</v>
      </c>
      <c r="L493" s="45">
        <v>503.747</v>
      </c>
      <c r="M493" s="46">
        <f t="shared" si="82"/>
        <v>100</v>
      </c>
      <c r="N493" s="45">
        <v>403.747</v>
      </c>
      <c r="O493" s="47">
        <v>25</v>
      </c>
      <c r="P493" s="47">
        <v>33.33</v>
      </c>
      <c r="Q493" s="48">
        <f t="shared" si="83"/>
        <v>58.33</v>
      </c>
      <c r="R493" s="49">
        <v>4021</v>
      </c>
    </row>
    <row r="494" spans="2:18" ht="15.75">
      <c r="B494" s="104">
        <f t="shared" si="84"/>
        <v>15</v>
      </c>
      <c r="C494" s="41" t="s">
        <v>443</v>
      </c>
      <c r="D494" s="41" t="s">
        <v>291</v>
      </c>
      <c r="E494" s="42">
        <v>324</v>
      </c>
      <c r="F494" s="43">
        <v>10</v>
      </c>
      <c r="G494" s="44">
        <f t="shared" si="81"/>
        <v>32.4</v>
      </c>
      <c r="H494" s="45">
        <v>196.8405</v>
      </c>
      <c r="I494" s="45">
        <v>1497.097</v>
      </c>
      <c r="J494" s="45">
        <v>1172.1</v>
      </c>
      <c r="K494" s="45">
        <v>108.9823</v>
      </c>
      <c r="L494" s="45">
        <v>-98.245</v>
      </c>
      <c r="M494" s="46">
        <f t="shared" si="82"/>
        <v>-64.74600000000001</v>
      </c>
      <c r="N494" s="45">
        <v>-33.499</v>
      </c>
      <c r="O494" s="47">
        <v>0</v>
      </c>
      <c r="P494" s="47">
        <v>0</v>
      </c>
      <c r="Q494" s="48">
        <f t="shared" si="83"/>
        <v>0</v>
      </c>
      <c r="R494" s="49">
        <v>663</v>
      </c>
    </row>
    <row r="495" spans="2:18" ht="15.75">
      <c r="B495" s="104">
        <f t="shared" si="84"/>
        <v>16</v>
      </c>
      <c r="C495" s="41" t="s">
        <v>444</v>
      </c>
      <c r="D495" s="41" t="s">
        <v>291</v>
      </c>
      <c r="E495" s="42">
        <v>121</v>
      </c>
      <c r="F495" s="43">
        <v>10</v>
      </c>
      <c r="G495" s="44">
        <f t="shared" si="81"/>
        <v>12.1</v>
      </c>
      <c r="H495" s="45">
        <v>400.6184</v>
      </c>
      <c r="I495" s="45">
        <v>593.1767</v>
      </c>
      <c r="J495" s="45">
        <v>1647.7947</v>
      </c>
      <c r="K495" s="45">
        <v>43.8018</v>
      </c>
      <c r="L495" s="45">
        <v>56.7798</v>
      </c>
      <c r="M495" s="46">
        <f t="shared" si="82"/>
        <v>21.8609</v>
      </c>
      <c r="N495" s="45">
        <v>34.9189</v>
      </c>
      <c r="O495" s="47">
        <v>17</v>
      </c>
      <c r="P495" s="47">
        <v>0</v>
      </c>
      <c r="Q495" s="48">
        <f t="shared" si="83"/>
        <v>17</v>
      </c>
      <c r="R495" s="49">
        <v>520</v>
      </c>
    </row>
    <row r="496" spans="2:18" ht="15.75">
      <c r="B496" s="104">
        <f t="shared" si="84"/>
        <v>17</v>
      </c>
      <c r="C496" s="41" t="s">
        <v>445</v>
      </c>
      <c r="D496" s="41" t="s">
        <v>291</v>
      </c>
      <c r="E496" s="42">
        <v>374.834</v>
      </c>
      <c r="F496" s="43">
        <v>10</v>
      </c>
      <c r="G496" s="44">
        <f t="shared" si="81"/>
        <v>37.4834</v>
      </c>
      <c r="H496" s="45">
        <v>1555.648</v>
      </c>
      <c r="I496" s="45">
        <v>7942.2761</v>
      </c>
      <c r="J496" s="45">
        <v>6166.7234</v>
      </c>
      <c r="K496" s="45">
        <v>560.6454</v>
      </c>
      <c r="L496" s="45">
        <v>451.69</v>
      </c>
      <c r="M496" s="46">
        <f t="shared" si="82"/>
        <v>100.93900000000002</v>
      </c>
      <c r="N496" s="45">
        <v>350.751</v>
      </c>
      <c r="O496" s="47">
        <v>35</v>
      </c>
      <c r="P496" s="47">
        <v>15</v>
      </c>
      <c r="Q496" s="48">
        <f t="shared" si="83"/>
        <v>50</v>
      </c>
      <c r="R496" s="49">
        <v>1031</v>
      </c>
    </row>
    <row r="497" spans="2:18" ht="15.75">
      <c r="B497" s="104">
        <f t="shared" si="84"/>
        <v>18</v>
      </c>
      <c r="C497" s="41" t="s">
        <v>446</v>
      </c>
      <c r="D497" s="41" t="s">
        <v>291</v>
      </c>
      <c r="E497" s="42">
        <v>109.098</v>
      </c>
      <c r="F497" s="43">
        <v>10</v>
      </c>
      <c r="G497" s="44">
        <f t="shared" si="81"/>
        <v>10.9098</v>
      </c>
      <c r="H497" s="45">
        <v>11.6056</v>
      </c>
      <c r="I497" s="45">
        <v>2142.2519</v>
      </c>
      <c r="J497" s="45">
        <v>953.8462</v>
      </c>
      <c r="K497" s="45">
        <v>92.0781</v>
      </c>
      <c r="L497" s="45">
        <v>-104.027</v>
      </c>
      <c r="M497" s="46">
        <f t="shared" si="82"/>
        <v>-59.4792</v>
      </c>
      <c r="N497" s="45">
        <v>-44.5478</v>
      </c>
      <c r="O497" s="47">
        <v>0</v>
      </c>
      <c r="P497" s="47">
        <v>0</v>
      </c>
      <c r="Q497" s="48">
        <f t="shared" si="83"/>
        <v>0</v>
      </c>
      <c r="R497" s="49">
        <v>993</v>
      </c>
    </row>
    <row r="498" spans="2:18" ht="15.75">
      <c r="B498" s="104">
        <f t="shared" si="84"/>
        <v>19</v>
      </c>
      <c r="C498" s="41" t="s">
        <v>447</v>
      </c>
      <c r="D498" s="41" t="s">
        <v>291</v>
      </c>
      <c r="E498" s="42">
        <v>98.438</v>
      </c>
      <c r="F498" s="43">
        <v>10</v>
      </c>
      <c r="G498" s="44">
        <f t="shared" si="81"/>
        <v>9.8438</v>
      </c>
      <c r="H498" s="45">
        <v>175.7877</v>
      </c>
      <c r="I498" s="45">
        <v>1191.5893</v>
      </c>
      <c r="J498" s="45">
        <v>1284.4404</v>
      </c>
      <c r="K498" s="45">
        <v>43.6385</v>
      </c>
      <c r="L498" s="45">
        <v>60.5645</v>
      </c>
      <c r="M498" s="46">
        <f t="shared" si="82"/>
        <v>3.1887000000000043</v>
      </c>
      <c r="N498" s="45">
        <v>57.3758</v>
      </c>
      <c r="O498" s="47">
        <v>0</v>
      </c>
      <c r="P498" s="47">
        <v>0</v>
      </c>
      <c r="Q498" s="48">
        <f t="shared" si="83"/>
        <v>0</v>
      </c>
      <c r="R498" s="49">
        <v>1201</v>
      </c>
    </row>
    <row r="499" spans="2:18" ht="15.75">
      <c r="B499" s="104">
        <f t="shared" si="84"/>
        <v>20</v>
      </c>
      <c r="C499" s="41" t="s">
        <v>448</v>
      </c>
      <c r="D499" s="41" t="s">
        <v>291</v>
      </c>
      <c r="E499" s="42">
        <v>63.888</v>
      </c>
      <c r="F499" s="43">
        <v>10</v>
      </c>
      <c r="G499" s="44">
        <f t="shared" si="81"/>
        <v>6.3888</v>
      </c>
      <c r="H499" s="45">
        <v>217.83</v>
      </c>
      <c r="I499" s="45">
        <v>1252.409</v>
      </c>
      <c r="J499" s="45">
        <v>1001.635</v>
      </c>
      <c r="K499" s="45">
        <v>56.292</v>
      </c>
      <c r="L499" s="45">
        <v>62.882</v>
      </c>
      <c r="M499" s="46">
        <f t="shared" si="82"/>
        <v>25.531999999999996</v>
      </c>
      <c r="N499" s="45">
        <v>37.35</v>
      </c>
      <c r="O499" s="47">
        <v>10</v>
      </c>
      <c r="P499" s="47">
        <v>0</v>
      </c>
      <c r="Q499" s="48">
        <f t="shared" si="83"/>
        <v>10</v>
      </c>
      <c r="R499" s="49">
        <v>1649</v>
      </c>
    </row>
    <row r="500" spans="2:18" ht="15.75">
      <c r="B500" s="104">
        <f t="shared" si="84"/>
        <v>21</v>
      </c>
      <c r="C500" s="41" t="s">
        <v>449</v>
      </c>
      <c r="D500" s="41" t="s">
        <v>291</v>
      </c>
      <c r="E500" s="42">
        <v>141</v>
      </c>
      <c r="F500" s="43">
        <v>10</v>
      </c>
      <c r="G500" s="44">
        <f t="shared" si="81"/>
        <v>14.1</v>
      </c>
      <c r="H500" s="45">
        <v>-796.5719</v>
      </c>
      <c r="I500" s="45">
        <v>308.8034</v>
      </c>
      <c r="J500" s="45">
        <v>627.2119</v>
      </c>
      <c r="K500" s="45">
        <v>17.4512</v>
      </c>
      <c r="L500" s="45">
        <v>33.396</v>
      </c>
      <c r="M500" s="46">
        <f t="shared" si="82"/>
        <v>0</v>
      </c>
      <c r="N500" s="45">
        <v>33.396</v>
      </c>
      <c r="O500" s="47">
        <v>0</v>
      </c>
      <c r="P500" s="47">
        <v>0</v>
      </c>
      <c r="Q500" s="48">
        <f t="shared" si="83"/>
        <v>0</v>
      </c>
      <c r="R500" s="49">
        <v>1683</v>
      </c>
    </row>
    <row r="501" spans="2:18" ht="15.75">
      <c r="B501" s="104">
        <f t="shared" si="84"/>
        <v>22</v>
      </c>
      <c r="C501" s="41" t="s">
        <v>450</v>
      </c>
      <c r="D501" s="41" t="s">
        <v>291</v>
      </c>
      <c r="E501" s="42">
        <v>150.159</v>
      </c>
      <c r="F501" s="43">
        <v>10</v>
      </c>
      <c r="G501" s="44">
        <f t="shared" si="81"/>
        <v>15.015899999999998</v>
      </c>
      <c r="H501" s="45">
        <v>907.924</v>
      </c>
      <c r="I501" s="45">
        <v>1934.326</v>
      </c>
      <c r="J501" s="45">
        <v>1814.537</v>
      </c>
      <c r="K501" s="45">
        <v>184.257</v>
      </c>
      <c r="L501" s="45">
        <v>-43.546</v>
      </c>
      <c r="M501" s="46">
        <f t="shared" si="82"/>
        <v>6.669000000000004</v>
      </c>
      <c r="N501" s="45">
        <v>-50.215</v>
      </c>
      <c r="O501" s="47">
        <v>0</v>
      </c>
      <c r="P501" s="47">
        <v>0</v>
      </c>
      <c r="Q501" s="48">
        <f t="shared" si="83"/>
        <v>0</v>
      </c>
      <c r="R501" s="49">
        <v>2131</v>
      </c>
    </row>
    <row r="502" spans="2:18" ht="15.75">
      <c r="B502" s="104">
        <f t="shared" si="84"/>
        <v>23</v>
      </c>
      <c r="C502" s="41" t="s">
        <v>451</v>
      </c>
      <c r="D502" s="41" t="s">
        <v>291</v>
      </c>
      <c r="E502" s="42">
        <v>37.5</v>
      </c>
      <c r="F502" s="43">
        <v>10</v>
      </c>
      <c r="G502" s="44">
        <f t="shared" si="81"/>
        <v>3.75</v>
      </c>
      <c r="H502" s="45">
        <v>922.074</v>
      </c>
      <c r="I502" s="45">
        <v>1249.166</v>
      </c>
      <c r="J502" s="45">
        <v>375.052</v>
      </c>
      <c r="K502" s="45">
        <v>10.624</v>
      </c>
      <c r="L502" s="45">
        <v>7.935</v>
      </c>
      <c r="M502" s="46">
        <f t="shared" si="82"/>
        <v>-25.708000000000002</v>
      </c>
      <c r="N502" s="45">
        <v>33.643</v>
      </c>
      <c r="O502" s="47">
        <v>0</v>
      </c>
      <c r="P502" s="47">
        <v>0</v>
      </c>
      <c r="Q502" s="48">
        <f t="shared" si="83"/>
        <v>0</v>
      </c>
      <c r="R502" s="49">
        <v>1366</v>
      </c>
    </row>
    <row r="503" spans="2:18" ht="15.75">
      <c r="B503" s="104">
        <f t="shared" si="84"/>
        <v>24</v>
      </c>
      <c r="C503" s="41" t="s">
        <v>452</v>
      </c>
      <c r="D503" s="41" t="s">
        <v>291</v>
      </c>
      <c r="E503" s="42">
        <v>223.08</v>
      </c>
      <c r="F503" s="43">
        <v>10</v>
      </c>
      <c r="G503" s="44">
        <f t="shared" si="81"/>
        <v>22.308</v>
      </c>
      <c r="H503" s="45">
        <v>-338.1894</v>
      </c>
      <c r="I503" s="45">
        <v>1040.6885</v>
      </c>
      <c r="J503" s="45">
        <v>1287.1356</v>
      </c>
      <c r="K503" s="45">
        <v>39.1587</v>
      </c>
      <c r="L503" s="45">
        <v>-30.7358</v>
      </c>
      <c r="M503" s="46">
        <f t="shared" si="82"/>
        <v>0</v>
      </c>
      <c r="N503" s="45">
        <v>-30.7358</v>
      </c>
      <c r="O503" s="47">
        <v>0</v>
      </c>
      <c r="P503" s="47">
        <v>0</v>
      </c>
      <c r="Q503" s="48">
        <f t="shared" si="83"/>
        <v>0</v>
      </c>
      <c r="R503" s="49">
        <v>1384</v>
      </c>
    </row>
    <row r="504" spans="2:18" ht="15.75">
      <c r="B504" s="104">
        <f t="shared" si="84"/>
        <v>25</v>
      </c>
      <c r="C504" s="41" t="s">
        <v>453</v>
      </c>
      <c r="D504" s="41" t="s">
        <v>291</v>
      </c>
      <c r="E504" s="42">
        <v>119.46</v>
      </c>
      <c r="F504" s="43">
        <v>10</v>
      </c>
      <c r="G504" s="44">
        <f t="shared" si="81"/>
        <v>11.946</v>
      </c>
      <c r="H504" s="45">
        <v>106.967</v>
      </c>
      <c r="I504" s="45">
        <v>638.027</v>
      </c>
      <c r="J504" s="45">
        <v>1861.248</v>
      </c>
      <c r="K504" s="45">
        <v>25.326</v>
      </c>
      <c r="L504" s="45">
        <v>134.232</v>
      </c>
      <c r="M504" s="46">
        <f t="shared" si="82"/>
        <v>35.629000000000005</v>
      </c>
      <c r="N504" s="45">
        <v>98.603</v>
      </c>
      <c r="O504" s="47">
        <v>0</v>
      </c>
      <c r="P504" s="47">
        <v>0</v>
      </c>
      <c r="Q504" s="48">
        <f t="shared" si="83"/>
        <v>0</v>
      </c>
      <c r="R504" s="49">
        <v>692</v>
      </c>
    </row>
    <row r="505" spans="2:18" ht="15.75">
      <c r="B505" s="104">
        <f t="shared" si="84"/>
        <v>26</v>
      </c>
      <c r="C505" s="41" t="s">
        <v>454</v>
      </c>
      <c r="D505" s="41" t="s">
        <v>291</v>
      </c>
      <c r="E505" s="42">
        <v>211.188</v>
      </c>
      <c r="F505" s="43">
        <v>10</v>
      </c>
      <c r="G505" s="44">
        <f t="shared" si="81"/>
        <v>21.1188</v>
      </c>
      <c r="H505" s="45">
        <v>287.591</v>
      </c>
      <c r="I505" s="45">
        <v>3235.018</v>
      </c>
      <c r="J505" s="45">
        <v>2345.768</v>
      </c>
      <c r="K505" s="45">
        <v>253.484</v>
      </c>
      <c r="L505" s="45">
        <v>158.224</v>
      </c>
      <c r="M505" s="46">
        <f t="shared" si="82"/>
        <v>-11.483000000000004</v>
      </c>
      <c r="N505" s="45">
        <v>169.707</v>
      </c>
      <c r="O505" s="47">
        <v>10</v>
      </c>
      <c r="P505" s="47">
        <v>0</v>
      </c>
      <c r="Q505" s="48">
        <f t="shared" si="83"/>
        <v>10</v>
      </c>
      <c r="R505" s="49">
        <v>2715</v>
      </c>
    </row>
    <row r="506" spans="2:18" ht="15.75">
      <c r="B506" s="104">
        <f t="shared" si="84"/>
        <v>27</v>
      </c>
      <c r="C506" s="41" t="s">
        <v>455</v>
      </c>
      <c r="D506" s="41" t="s">
        <v>291</v>
      </c>
      <c r="E506" s="42">
        <v>120.112</v>
      </c>
      <c r="F506" s="43">
        <v>10</v>
      </c>
      <c r="G506" s="44">
        <f t="shared" si="81"/>
        <v>12.011199999999999</v>
      </c>
      <c r="H506" s="45">
        <v>702.338</v>
      </c>
      <c r="I506" s="45">
        <v>929.275</v>
      </c>
      <c r="J506" s="45">
        <v>1993.838</v>
      </c>
      <c r="K506" s="45">
        <v>21.011</v>
      </c>
      <c r="L506" s="45">
        <v>186.876</v>
      </c>
      <c r="M506" s="46">
        <f t="shared" si="82"/>
        <v>53.656000000000006</v>
      </c>
      <c r="N506" s="45">
        <v>133.22</v>
      </c>
      <c r="O506" s="47">
        <v>50</v>
      </c>
      <c r="P506" s="47">
        <v>0</v>
      </c>
      <c r="Q506" s="48">
        <f t="shared" si="83"/>
        <v>50</v>
      </c>
      <c r="R506" s="49">
        <v>470</v>
      </c>
    </row>
    <row r="507" spans="2:18" ht="15.75">
      <c r="B507" s="104">
        <f t="shared" si="84"/>
        <v>28</v>
      </c>
      <c r="C507" s="41" t="s">
        <v>456</v>
      </c>
      <c r="D507" s="41" t="s">
        <v>291</v>
      </c>
      <c r="E507" s="42">
        <v>695.238</v>
      </c>
      <c r="F507" s="43">
        <v>10</v>
      </c>
      <c r="G507" s="44">
        <f t="shared" si="81"/>
        <v>69.52380000000001</v>
      </c>
      <c r="H507" s="45">
        <v>1620.254</v>
      </c>
      <c r="I507" s="45">
        <v>12406.788</v>
      </c>
      <c r="J507" s="45">
        <v>6789.572</v>
      </c>
      <c r="K507" s="45">
        <v>930.339</v>
      </c>
      <c r="L507" s="45">
        <v>-794.904</v>
      </c>
      <c r="M507" s="46">
        <f t="shared" si="82"/>
        <v>11.120999999999981</v>
      </c>
      <c r="N507" s="45">
        <v>-806.025</v>
      </c>
      <c r="O507" s="47">
        <v>0</v>
      </c>
      <c r="P507" s="47">
        <v>0</v>
      </c>
      <c r="Q507" s="48">
        <f t="shared" si="83"/>
        <v>0</v>
      </c>
      <c r="R507" s="49">
        <v>1789</v>
      </c>
    </row>
    <row r="508" spans="2:18" ht="15.75">
      <c r="B508" s="104">
        <f t="shared" si="84"/>
        <v>29</v>
      </c>
      <c r="C508" s="41" t="s">
        <v>457</v>
      </c>
      <c r="D508" s="41" t="s">
        <v>291</v>
      </c>
      <c r="E508" s="42">
        <v>104.25</v>
      </c>
      <c r="F508" s="43">
        <v>10</v>
      </c>
      <c r="G508" s="44">
        <f t="shared" si="81"/>
        <v>10.425</v>
      </c>
      <c r="H508" s="45">
        <v>24.1911</v>
      </c>
      <c r="I508" s="45">
        <v>786.7</v>
      </c>
      <c r="J508" s="45">
        <v>908.6695</v>
      </c>
      <c r="K508" s="45">
        <v>31.6469</v>
      </c>
      <c r="L508" s="45">
        <v>8.259</v>
      </c>
      <c r="M508" s="46">
        <f t="shared" si="82"/>
        <v>2.4400000000000004</v>
      </c>
      <c r="N508" s="45">
        <v>5.819</v>
      </c>
      <c r="O508" s="47">
        <v>0</v>
      </c>
      <c r="P508" s="47">
        <v>0</v>
      </c>
      <c r="Q508" s="48">
        <f t="shared" si="83"/>
        <v>0</v>
      </c>
      <c r="R508" s="49">
        <v>1257</v>
      </c>
    </row>
    <row r="509" spans="2:18" ht="15.75">
      <c r="B509" s="115">
        <f t="shared" si="84"/>
        <v>30</v>
      </c>
      <c r="C509" s="50" t="s">
        <v>458</v>
      </c>
      <c r="D509" s="50" t="s">
        <v>291</v>
      </c>
      <c r="E509" s="51">
        <v>1177.063</v>
      </c>
      <c r="F509" s="52">
        <v>10</v>
      </c>
      <c r="G509" s="53">
        <f t="shared" si="81"/>
        <v>117.70630000000001</v>
      </c>
      <c r="H509" s="54">
        <v>1531.7697</v>
      </c>
      <c r="I509" s="54">
        <v>8810.9831</v>
      </c>
      <c r="J509" s="54">
        <v>2366.2855</v>
      </c>
      <c r="K509" s="54">
        <v>510.6576</v>
      </c>
      <c r="L509" s="54">
        <v>-139.4251</v>
      </c>
      <c r="M509" s="58">
        <f t="shared" si="82"/>
        <v>80.02630000000002</v>
      </c>
      <c r="N509" s="54">
        <v>-219.4514</v>
      </c>
      <c r="O509" s="55">
        <v>5</v>
      </c>
      <c r="P509" s="55">
        <v>0</v>
      </c>
      <c r="Q509" s="59">
        <f t="shared" si="83"/>
        <v>5</v>
      </c>
      <c r="R509" s="60">
        <v>1223</v>
      </c>
    </row>
    <row r="510" spans="2:18" ht="15.75">
      <c r="B510" s="104">
        <f t="shared" si="84"/>
        <v>31</v>
      </c>
      <c r="C510" s="41" t="s">
        <v>459</v>
      </c>
      <c r="D510" s="41" t="s">
        <v>291</v>
      </c>
      <c r="E510" s="42">
        <v>150.2323</v>
      </c>
      <c r="F510" s="43">
        <v>10</v>
      </c>
      <c r="G510" s="44">
        <f t="shared" si="81"/>
        <v>15.023230000000002</v>
      </c>
      <c r="H510" s="45">
        <v>347.6978</v>
      </c>
      <c r="I510" s="45">
        <v>2115.5167</v>
      </c>
      <c r="J510" s="45">
        <v>2190.6468</v>
      </c>
      <c r="K510" s="45">
        <v>55.1912</v>
      </c>
      <c r="L510" s="45">
        <v>151.388</v>
      </c>
      <c r="M510" s="46">
        <f t="shared" si="82"/>
        <v>46.86800000000001</v>
      </c>
      <c r="N510" s="45">
        <v>104.52</v>
      </c>
      <c r="O510" s="47">
        <v>15</v>
      </c>
      <c r="P510" s="47">
        <v>0</v>
      </c>
      <c r="Q510" s="48">
        <f t="shared" si="83"/>
        <v>15</v>
      </c>
      <c r="R510" s="49">
        <v>955</v>
      </c>
    </row>
    <row r="511" spans="2:18" ht="15.75">
      <c r="B511" s="116"/>
      <c r="C511" s="62"/>
      <c r="D511" s="62"/>
      <c r="E511" s="63"/>
      <c r="F511" s="64"/>
      <c r="G511" s="65"/>
      <c r="H511" s="66"/>
      <c r="I511" s="66"/>
      <c r="J511" s="66"/>
      <c r="K511" s="66"/>
      <c r="L511" s="66"/>
      <c r="M511" s="67"/>
      <c r="N511" s="66"/>
      <c r="O511" s="68"/>
      <c r="P511" s="68"/>
      <c r="Q511" s="69"/>
      <c r="R511" s="70"/>
    </row>
    <row r="512" spans="2:18" ht="15.75">
      <c r="B512" s="116"/>
      <c r="C512" s="62"/>
      <c r="D512" s="62"/>
      <c r="E512" s="63"/>
      <c r="F512" s="64"/>
      <c r="G512" s="65"/>
      <c r="H512" s="66"/>
      <c r="I512" s="66"/>
      <c r="J512" s="66"/>
      <c r="K512" s="66"/>
      <c r="L512" s="66"/>
      <c r="M512" s="67"/>
      <c r="N512" s="66"/>
      <c r="O512" s="68"/>
      <c r="P512" s="68"/>
      <c r="Q512" s="69"/>
      <c r="R512" s="70"/>
    </row>
    <row r="513" spans="2:18" ht="18.75">
      <c r="B513" s="116"/>
      <c r="C513" s="71" t="s">
        <v>58</v>
      </c>
      <c r="D513" s="62"/>
      <c r="E513" s="63"/>
      <c r="F513" s="64"/>
      <c r="G513" s="65"/>
      <c r="H513" s="66"/>
      <c r="I513" s="66"/>
      <c r="J513" s="66"/>
      <c r="K513" s="66"/>
      <c r="L513" s="66"/>
      <c r="M513" s="67"/>
      <c r="N513" s="66"/>
      <c r="O513" s="68"/>
      <c r="P513" s="68"/>
      <c r="Q513" s="69"/>
      <c r="R513" s="70"/>
    </row>
    <row r="514" spans="2:18" ht="15.75">
      <c r="B514" s="104">
        <f>+B510+1</f>
        <v>32</v>
      </c>
      <c r="C514" s="41" t="s">
        <v>460</v>
      </c>
      <c r="D514" s="41" t="s">
        <v>291</v>
      </c>
      <c r="E514" s="42">
        <v>146.667</v>
      </c>
      <c r="F514" s="43">
        <v>10</v>
      </c>
      <c r="G514" s="44">
        <f aca="true" t="shared" si="85" ref="G514:G519">+E514/F514</f>
        <v>14.6667</v>
      </c>
      <c r="H514" s="45">
        <v>-647.5072</v>
      </c>
      <c r="I514" s="45">
        <v>486.4139</v>
      </c>
      <c r="J514" s="45">
        <v>172.9686</v>
      </c>
      <c r="K514" s="45">
        <v>13.9038</v>
      </c>
      <c r="L514" s="45">
        <v>138.5536</v>
      </c>
      <c r="M514" s="46">
        <f aca="true" t="shared" si="86" ref="M514:M519">+L514-N514</f>
        <v>-2.2964000000000055</v>
      </c>
      <c r="N514" s="45">
        <v>140.85</v>
      </c>
      <c r="O514" s="47">
        <v>0</v>
      </c>
      <c r="P514" s="47">
        <v>0</v>
      </c>
      <c r="Q514" s="48">
        <f aca="true" t="shared" si="87" ref="Q514:Q519">SUM(O514:P514)</f>
        <v>0</v>
      </c>
      <c r="R514" s="49">
        <v>2291</v>
      </c>
    </row>
    <row r="515" spans="2:18" ht="15.75">
      <c r="B515" s="104">
        <f>+B514+1</f>
        <v>33</v>
      </c>
      <c r="C515" s="41" t="s">
        <v>461</v>
      </c>
      <c r="D515" s="41" t="s">
        <v>291</v>
      </c>
      <c r="E515" s="42">
        <v>87.2459</v>
      </c>
      <c r="F515" s="43">
        <v>10</v>
      </c>
      <c r="G515" s="44">
        <f t="shared" si="85"/>
        <v>8.724590000000001</v>
      </c>
      <c r="H515" s="45">
        <v>-746.2983</v>
      </c>
      <c r="I515" s="45">
        <v>340.3584</v>
      </c>
      <c r="J515" s="45">
        <v>253.2417</v>
      </c>
      <c r="K515" s="45">
        <v>0.3753</v>
      </c>
      <c r="L515" s="45">
        <v>30.764</v>
      </c>
      <c r="M515" s="46">
        <f t="shared" si="86"/>
        <v>0</v>
      </c>
      <c r="N515" s="45">
        <v>30.764</v>
      </c>
      <c r="O515" s="47">
        <v>0</v>
      </c>
      <c r="P515" s="47">
        <v>0</v>
      </c>
      <c r="Q515" s="48">
        <f t="shared" si="87"/>
        <v>0</v>
      </c>
      <c r="R515" s="49">
        <v>2358</v>
      </c>
    </row>
    <row r="516" spans="2:18" ht="15.75">
      <c r="B516" s="104">
        <f>+B515+1</f>
        <v>34</v>
      </c>
      <c r="C516" s="41" t="s">
        <v>462</v>
      </c>
      <c r="D516" s="41" t="s">
        <v>291</v>
      </c>
      <c r="E516" s="42">
        <v>160.175</v>
      </c>
      <c r="F516" s="43">
        <v>10</v>
      </c>
      <c r="G516" s="44">
        <f t="shared" si="85"/>
        <v>16.017500000000002</v>
      </c>
      <c r="H516" s="45">
        <v>-207.905</v>
      </c>
      <c r="I516" s="45">
        <v>1481.2296</v>
      </c>
      <c r="J516" s="45">
        <v>604.5186</v>
      </c>
      <c r="K516" s="45">
        <v>11.7206</v>
      </c>
      <c r="L516" s="45">
        <v>-49.8979</v>
      </c>
      <c r="M516" s="46">
        <f t="shared" si="86"/>
        <v>72.93879999999999</v>
      </c>
      <c r="N516" s="45">
        <v>-122.8367</v>
      </c>
      <c r="O516" s="47">
        <v>0</v>
      </c>
      <c r="P516" s="47">
        <v>0</v>
      </c>
      <c r="Q516" s="48">
        <f t="shared" si="87"/>
        <v>0</v>
      </c>
      <c r="R516" s="49">
        <v>161</v>
      </c>
    </row>
    <row r="517" spans="2:18" ht="15.75">
      <c r="B517" s="104">
        <f>+B516+1</f>
        <v>35</v>
      </c>
      <c r="C517" s="41" t="s">
        <v>463</v>
      </c>
      <c r="D517" s="41" t="s">
        <v>291</v>
      </c>
      <c r="E517" s="42"/>
      <c r="F517" s="43">
        <v>10</v>
      </c>
      <c r="G517" s="44">
        <f t="shared" si="85"/>
        <v>0</v>
      </c>
      <c r="H517" s="45"/>
      <c r="I517" s="45"/>
      <c r="J517" s="45"/>
      <c r="K517" s="45"/>
      <c r="L517" s="45"/>
      <c r="M517" s="46">
        <f t="shared" si="86"/>
        <v>0</v>
      </c>
      <c r="N517" s="45"/>
      <c r="O517" s="47"/>
      <c r="P517" s="47"/>
      <c r="Q517" s="48">
        <f t="shared" si="87"/>
        <v>0</v>
      </c>
      <c r="R517" s="49"/>
    </row>
    <row r="518" spans="2:18" ht="15.75">
      <c r="B518" s="104">
        <f>+B517+1</f>
        <v>36</v>
      </c>
      <c r="C518" s="41" t="s">
        <v>464</v>
      </c>
      <c r="D518" s="41" t="s">
        <v>291</v>
      </c>
      <c r="E518" s="42">
        <v>108.5</v>
      </c>
      <c r="F518" s="43">
        <v>10</v>
      </c>
      <c r="G518" s="44">
        <f t="shared" si="85"/>
        <v>10.85</v>
      </c>
      <c r="H518" s="45">
        <v>-763.6153</v>
      </c>
      <c r="I518" s="45">
        <v>252.0157</v>
      </c>
      <c r="J518" s="45">
        <v>620.5213</v>
      </c>
      <c r="K518" s="45">
        <v>1.2977</v>
      </c>
      <c r="L518" s="45">
        <v>-5.312</v>
      </c>
      <c r="M518" s="46">
        <f t="shared" si="86"/>
        <v>0</v>
      </c>
      <c r="N518" s="45">
        <v>-5.312</v>
      </c>
      <c r="O518" s="47">
        <v>0</v>
      </c>
      <c r="P518" s="47">
        <v>0</v>
      </c>
      <c r="Q518" s="48">
        <f t="shared" si="87"/>
        <v>0</v>
      </c>
      <c r="R518" s="49">
        <v>2390</v>
      </c>
    </row>
    <row r="519" spans="2:18" ht="15.75">
      <c r="B519" s="104">
        <f>+B518+1</f>
        <v>37</v>
      </c>
      <c r="C519" s="41" t="s">
        <v>465</v>
      </c>
      <c r="D519" s="41" t="s">
        <v>291</v>
      </c>
      <c r="E519" s="42">
        <v>11.216</v>
      </c>
      <c r="F519" s="43">
        <v>10</v>
      </c>
      <c r="G519" s="44">
        <f t="shared" si="85"/>
        <v>1.1216</v>
      </c>
      <c r="H519" s="45">
        <v>-286.7899</v>
      </c>
      <c r="I519" s="45">
        <v>36.2267</v>
      </c>
      <c r="J519" s="45">
        <v>5.7488</v>
      </c>
      <c r="K519" s="45">
        <v>0</v>
      </c>
      <c r="L519" s="45">
        <v>4.9055</v>
      </c>
      <c r="M519" s="46">
        <f t="shared" si="86"/>
        <v>0</v>
      </c>
      <c r="N519" s="45">
        <v>4.9055</v>
      </c>
      <c r="O519" s="47">
        <v>0</v>
      </c>
      <c r="P519" s="47">
        <v>0</v>
      </c>
      <c r="Q519" s="48">
        <f t="shared" si="87"/>
        <v>0</v>
      </c>
      <c r="R519" s="49">
        <v>434</v>
      </c>
    </row>
    <row r="520" spans="2:18" ht="15.75">
      <c r="B520" s="104"/>
      <c r="C520" s="41"/>
      <c r="D520" s="41"/>
      <c r="E520" s="42"/>
      <c r="F520" s="43"/>
      <c r="G520" s="44"/>
      <c r="H520" s="45"/>
      <c r="I520" s="45"/>
      <c r="J520" s="45"/>
      <c r="K520" s="45"/>
      <c r="L520" s="45"/>
      <c r="M520" s="46"/>
      <c r="N520" s="45"/>
      <c r="O520" s="47"/>
      <c r="P520" s="47"/>
      <c r="Q520" s="48"/>
      <c r="R520" s="49"/>
    </row>
    <row r="521" spans="2:18" s="112" customFormat="1" ht="15.75">
      <c r="B521" s="104">
        <f>COUNT(B480:B520)</f>
        <v>37</v>
      </c>
      <c r="C521" s="105"/>
      <c r="D521" s="105"/>
      <c r="E521" s="105">
        <f>SUBTOTAL(9,E480:E520)</f>
        <v>8281.766500000002</v>
      </c>
      <c r="F521" s="41"/>
      <c r="G521" s="107">
        <f aca="true" t="shared" si="88" ref="G521:N521">SUBTOTAL(9,G480:G520)</f>
        <v>884.1766500000002</v>
      </c>
      <c r="H521" s="105">
        <f t="shared" si="88"/>
        <v>10875.374800000001</v>
      </c>
      <c r="I521" s="105">
        <f t="shared" si="88"/>
        <v>87435.38930000002</v>
      </c>
      <c r="J521" s="105">
        <f t="shared" si="88"/>
        <v>66227.50110000001</v>
      </c>
      <c r="K521" s="105">
        <f t="shared" si="88"/>
        <v>5139.8667</v>
      </c>
      <c r="L521" s="105">
        <f t="shared" si="88"/>
        <v>447.13739999999973</v>
      </c>
      <c r="M521" s="107">
        <f t="shared" si="88"/>
        <v>310.3374000000001</v>
      </c>
      <c r="N521" s="105">
        <f t="shared" si="88"/>
        <v>136.79999999999987</v>
      </c>
      <c r="O521" s="114"/>
      <c r="P521" s="114"/>
      <c r="Q521" s="110"/>
      <c r="R521" s="111">
        <f>SUM(R480:R520)</f>
        <v>56878</v>
      </c>
    </row>
    <row r="522" spans="2:18" ht="15.75">
      <c r="B522" s="82"/>
      <c r="C522" s="83"/>
      <c r="D522" s="83"/>
      <c r="E522" s="84"/>
      <c r="F522" s="85"/>
      <c r="G522" s="86"/>
      <c r="H522" s="93"/>
      <c r="I522" s="93"/>
      <c r="J522" s="94"/>
      <c r="K522" s="93"/>
      <c r="L522" s="94"/>
      <c r="M522" s="98"/>
      <c r="N522" s="94"/>
      <c r="O522" s="96"/>
      <c r="P522" s="96"/>
      <c r="Q522" s="97"/>
      <c r="R522" s="99"/>
    </row>
    <row r="523" spans="2:18" ht="18">
      <c r="B523" s="82"/>
      <c r="C523" s="33" t="s">
        <v>466</v>
      </c>
      <c r="D523" s="92"/>
      <c r="E523" s="84"/>
      <c r="F523" s="85"/>
      <c r="G523" s="86"/>
      <c r="H523" s="93"/>
      <c r="I523" s="93"/>
      <c r="J523" s="94"/>
      <c r="K523" s="93"/>
      <c r="L523" s="94"/>
      <c r="M523" s="98"/>
      <c r="N523" s="94"/>
      <c r="O523" s="96"/>
      <c r="P523" s="96"/>
      <c r="Q523" s="97"/>
      <c r="R523" s="99"/>
    </row>
    <row r="524" spans="2:18" ht="15.75">
      <c r="B524" s="82"/>
      <c r="C524" s="83"/>
      <c r="D524" s="83"/>
      <c r="E524" s="84"/>
      <c r="F524" s="85"/>
      <c r="G524" s="86"/>
      <c r="H524" s="93"/>
      <c r="I524" s="93"/>
      <c r="J524" s="94"/>
      <c r="K524" s="93"/>
      <c r="L524" s="94"/>
      <c r="M524" s="98"/>
      <c r="N524" s="94"/>
      <c r="O524" s="96"/>
      <c r="P524" s="96"/>
      <c r="Q524" s="97"/>
      <c r="R524" s="99"/>
    </row>
    <row r="525" spans="2:18" ht="15.75">
      <c r="B525" s="104">
        <v>1</v>
      </c>
      <c r="C525" s="41" t="s">
        <v>467</v>
      </c>
      <c r="D525" s="41" t="s">
        <v>36</v>
      </c>
      <c r="E525" s="42">
        <v>1828.45</v>
      </c>
      <c r="F525" s="43">
        <v>10</v>
      </c>
      <c r="G525" s="44">
        <f aca="true" t="shared" si="89" ref="G525:G543">+E525/F525</f>
        <v>182.845</v>
      </c>
      <c r="H525" s="45">
        <v>1595.623</v>
      </c>
      <c r="I525" s="45">
        <v>5273.875</v>
      </c>
      <c r="J525" s="45">
        <v>1162.403</v>
      </c>
      <c r="K525" s="45">
        <v>88.33</v>
      </c>
      <c r="L525" s="45">
        <v>-128.93</v>
      </c>
      <c r="M525" s="46">
        <f aca="true" t="shared" si="90" ref="M525:M543">+L525-N525</f>
        <v>-20.667</v>
      </c>
      <c r="N525" s="45">
        <v>-108.263</v>
      </c>
      <c r="O525" s="47">
        <v>0</v>
      </c>
      <c r="P525" s="47">
        <v>0</v>
      </c>
      <c r="Q525" s="48">
        <f aca="true" t="shared" si="91" ref="Q525:Q543">SUM(O525:P525)</f>
        <v>0</v>
      </c>
      <c r="R525" s="49">
        <v>3087</v>
      </c>
    </row>
    <row r="526" spans="2:18" ht="15.75">
      <c r="B526" s="40">
        <f aca="true" t="shared" si="92" ref="B526:B543">+B525+1</f>
        <v>2</v>
      </c>
      <c r="C526" s="41" t="s">
        <v>468</v>
      </c>
      <c r="D526" s="41" t="s">
        <v>36</v>
      </c>
      <c r="E526" s="42">
        <v>721.629</v>
      </c>
      <c r="F526" s="43">
        <v>10</v>
      </c>
      <c r="G526" s="44">
        <f t="shared" si="89"/>
        <v>72.16290000000001</v>
      </c>
      <c r="H526" s="45">
        <v>3531.579</v>
      </c>
      <c r="I526" s="45">
        <v>5870.947</v>
      </c>
      <c r="J526" s="45">
        <v>4991.451</v>
      </c>
      <c r="K526" s="45">
        <v>153.909</v>
      </c>
      <c r="L526" s="45">
        <v>674.967</v>
      </c>
      <c r="M526" s="46">
        <f t="shared" si="90"/>
        <v>239.942</v>
      </c>
      <c r="N526" s="45">
        <v>435.025</v>
      </c>
      <c r="O526" s="47">
        <v>15</v>
      </c>
      <c r="P526" s="47">
        <v>0</v>
      </c>
      <c r="Q526" s="48">
        <f t="shared" si="91"/>
        <v>15</v>
      </c>
      <c r="R526" s="49">
        <v>612</v>
      </c>
    </row>
    <row r="527" spans="2:18" ht="15.75">
      <c r="B527" s="40">
        <f t="shared" si="92"/>
        <v>3</v>
      </c>
      <c r="C527" s="41" t="s">
        <v>469</v>
      </c>
      <c r="D527" s="41" t="s">
        <v>36</v>
      </c>
      <c r="E527" s="42">
        <v>2832.588</v>
      </c>
      <c r="F527" s="43">
        <v>10</v>
      </c>
      <c r="G527" s="44">
        <f t="shared" si="89"/>
        <v>283.2588</v>
      </c>
      <c r="H527" s="45">
        <v>6856.5042</v>
      </c>
      <c r="I527" s="45">
        <v>25415.4908</v>
      </c>
      <c r="J527" s="45">
        <v>7487.1627</v>
      </c>
      <c r="K527" s="45">
        <v>1236.1402</v>
      </c>
      <c r="L527" s="45">
        <v>-419.135</v>
      </c>
      <c r="M527" s="46">
        <f t="shared" si="90"/>
        <v>-587.716</v>
      </c>
      <c r="N527" s="45">
        <v>168.581</v>
      </c>
      <c r="O527" s="47">
        <v>0</v>
      </c>
      <c r="P527" s="47">
        <v>0</v>
      </c>
      <c r="Q527" s="48">
        <f t="shared" si="91"/>
        <v>0</v>
      </c>
      <c r="R527" s="49">
        <v>318</v>
      </c>
    </row>
    <row r="528" spans="2:18" ht="15.75">
      <c r="B528" s="40">
        <f t="shared" si="92"/>
        <v>4</v>
      </c>
      <c r="C528" s="41" t="s">
        <v>470</v>
      </c>
      <c r="D528" s="41" t="s">
        <v>36</v>
      </c>
      <c r="E528" s="42">
        <v>955.801</v>
      </c>
      <c r="F528" s="43">
        <v>10</v>
      </c>
      <c r="G528" s="44">
        <f t="shared" si="89"/>
        <v>95.5801</v>
      </c>
      <c r="H528" s="45">
        <v>2158.106</v>
      </c>
      <c r="I528" s="45">
        <v>4382.273</v>
      </c>
      <c r="J528" s="45">
        <v>3013.752</v>
      </c>
      <c r="K528" s="45">
        <v>81.576</v>
      </c>
      <c r="L528" s="45">
        <v>-56.498</v>
      </c>
      <c r="M528" s="46">
        <f t="shared" si="90"/>
        <v>-66.852</v>
      </c>
      <c r="N528" s="45">
        <v>10.354</v>
      </c>
      <c r="O528" s="47">
        <v>0</v>
      </c>
      <c r="P528" s="47">
        <v>0</v>
      </c>
      <c r="Q528" s="48">
        <f t="shared" si="91"/>
        <v>0</v>
      </c>
      <c r="R528" s="49">
        <v>4919</v>
      </c>
    </row>
    <row r="529" spans="2:18" ht="15.75">
      <c r="B529" s="40">
        <f t="shared" si="92"/>
        <v>5</v>
      </c>
      <c r="C529" s="41" t="s">
        <v>471</v>
      </c>
      <c r="D529" s="41" t="s">
        <v>36</v>
      </c>
      <c r="E529" s="42">
        <v>2535.412</v>
      </c>
      <c r="F529" s="43">
        <v>10</v>
      </c>
      <c r="G529" s="44">
        <f t="shared" si="89"/>
        <v>253.54119999999998</v>
      </c>
      <c r="H529" s="45">
        <v>30080.257</v>
      </c>
      <c r="I529" s="45">
        <v>51992.934</v>
      </c>
      <c r="J529" s="45">
        <v>12445.996</v>
      </c>
      <c r="K529" s="45">
        <v>1749.837</v>
      </c>
      <c r="L529" s="45">
        <v>-250.93</v>
      </c>
      <c r="M529" s="46">
        <f t="shared" si="90"/>
        <v>-197.70000000000002</v>
      </c>
      <c r="N529" s="45">
        <v>-53.23</v>
      </c>
      <c r="O529" s="47">
        <v>0</v>
      </c>
      <c r="P529" s="47">
        <v>0</v>
      </c>
      <c r="Q529" s="48">
        <f t="shared" si="91"/>
        <v>0</v>
      </c>
      <c r="R529" s="49">
        <v>7294</v>
      </c>
    </row>
    <row r="530" spans="2:18" ht="15.75">
      <c r="B530" s="40">
        <f t="shared" si="92"/>
        <v>6</v>
      </c>
      <c r="C530" s="41" t="s">
        <v>472</v>
      </c>
      <c r="D530" s="41" t="s">
        <v>36</v>
      </c>
      <c r="E530" s="42">
        <v>982.366</v>
      </c>
      <c r="F530" s="43">
        <v>10</v>
      </c>
      <c r="G530" s="44">
        <f t="shared" si="89"/>
        <v>98.2366</v>
      </c>
      <c r="H530" s="45">
        <v>557.485</v>
      </c>
      <c r="I530" s="45">
        <v>4118.385</v>
      </c>
      <c r="J530" s="45">
        <v>378.585</v>
      </c>
      <c r="K530" s="45">
        <v>5.904</v>
      </c>
      <c r="L530" s="45">
        <v>-130.425</v>
      </c>
      <c r="M530" s="46">
        <f t="shared" si="90"/>
        <v>134.474</v>
      </c>
      <c r="N530" s="45">
        <v>-264.899</v>
      </c>
      <c r="O530" s="47">
        <v>0</v>
      </c>
      <c r="P530" s="47">
        <v>0</v>
      </c>
      <c r="Q530" s="48">
        <f t="shared" si="91"/>
        <v>0</v>
      </c>
      <c r="R530" s="49">
        <v>4820</v>
      </c>
    </row>
    <row r="531" spans="2:18" ht="15.75">
      <c r="B531" s="40">
        <f t="shared" si="92"/>
        <v>7</v>
      </c>
      <c r="C531" s="41" t="s">
        <v>473</v>
      </c>
      <c r="D531" s="41" t="s">
        <v>36</v>
      </c>
      <c r="E531" s="42">
        <v>948.4</v>
      </c>
      <c r="F531" s="43">
        <v>10</v>
      </c>
      <c r="G531" s="44">
        <f t="shared" si="89"/>
        <v>94.84</v>
      </c>
      <c r="H531" s="45">
        <v>-934.9575</v>
      </c>
      <c r="I531" s="45">
        <v>3101.8254</v>
      </c>
      <c r="J531" s="45">
        <v>556.1492</v>
      </c>
      <c r="K531" s="45">
        <v>227.7179</v>
      </c>
      <c r="L531" s="45">
        <v>-556.402</v>
      </c>
      <c r="M531" s="46">
        <f t="shared" si="90"/>
        <v>-137.23340000000002</v>
      </c>
      <c r="N531" s="45">
        <v>-419.1686</v>
      </c>
      <c r="O531" s="47">
        <v>0</v>
      </c>
      <c r="P531" s="47">
        <v>0</v>
      </c>
      <c r="Q531" s="48">
        <f t="shared" si="91"/>
        <v>0</v>
      </c>
      <c r="R531" s="49">
        <v>699</v>
      </c>
    </row>
    <row r="532" spans="2:18" ht="15.75">
      <c r="B532" s="40">
        <f t="shared" si="92"/>
        <v>8</v>
      </c>
      <c r="C532" s="41" t="s">
        <v>474</v>
      </c>
      <c r="D532" s="41" t="s">
        <v>36</v>
      </c>
      <c r="E532" s="42">
        <v>3573.75</v>
      </c>
      <c r="F532" s="43">
        <v>10</v>
      </c>
      <c r="G532" s="44">
        <f t="shared" si="89"/>
        <v>357.375</v>
      </c>
      <c r="H532" s="45">
        <v>4308.47</v>
      </c>
      <c r="I532" s="45">
        <v>21611.087</v>
      </c>
      <c r="J532" s="45">
        <v>4598.002</v>
      </c>
      <c r="K532" s="45">
        <v>325.142</v>
      </c>
      <c r="L532" s="45">
        <v>-582.322</v>
      </c>
      <c r="M532" s="46">
        <f t="shared" si="90"/>
        <v>-83.185</v>
      </c>
      <c r="N532" s="45">
        <v>-499.137</v>
      </c>
      <c r="O532" s="47">
        <v>0</v>
      </c>
      <c r="P532" s="47">
        <v>0</v>
      </c>
      <c r="Q532" s="48">
        <f t="shared" si="91"/>
        <v>0</v>
      </c>
      <c r="R532" s="49">
        <v>5423</v>
      </c>
    </row>
    <row r="533" spans="2:18" ht="15.75">
      <c r="B533" s="40">
        <f t="shared" si="92"/>
        <v>9</v>
      </c>
      <c r="C533" s="41" t="s">
        <v>475</v>
      </c>
      <c r="D533" s="41" t="s">
        <v>36</v>
      </c>
      <c r="E533" s="42">
        <v>6932.895</v>
      </c>
      <c r="F533" s="43">
        <v>10</v>
      </c>
      <c r="G533" s="44">
        <f t="shared" si="89"/>
        <v>693.2895000000001</v>
      </c>
      <c r="H533" s="45">
        <v>9283.981</v>
      </c>
      <c r="I533" s="45">
        <v>12454.493</v>
      </c>
      <c r="J533" s="45">
        <v>3545.902</v>
      </c>
      <c r="K533" s="45">
        <v>146.954</v>
      </c>
      <c r="L533" s="45">
        <v>454.564</v>
      </c>
      <c r="M533" s="46">
        <f t="shared" si="90"/>
        <v>40.96600000000001</v>
      </c>
      <c r="N533" s="45">
        <v>413.598</v>
      </c>
      <c r="O533" s="47">
        <v>0</v>
      </c>
      <c r="P533" s="47">
        <v>0</v>
      </c>
      <c r="Q533" s="48">
        <f t="shared" si="91"/>
        <v>0</v>
      </c>
      <c r="R533" s="49">
        <v>9464</v>
      </c>
    </row>
    <row r="534" spans="2:18" ht="15.75">
      <c r="B534" s="40">
        <f t="shared" si="92"/>
        <v>10</v>
      </c>
      <c r="C534" s="41" t="s">
        <v>476</v>
      </c>
      <c r="D534" s="41" t="s">
        <v>36</v>
      </c>
      <c r="E534" s="42">
        <v>456</v>
      </c>
      <c r="F534" s="43">
        <v>10</v>
      </c>
      <c r="G534" s="44">
        <f t="shared" si="89"/>
        <v>45.6</v>
      </c>
      <c r="H534" s="45">
        <v>857.81</v>
      </c>
      <c r="I534" s="45">
        <v>2229.525</v>
      </c>
      <c r="J534" s="45">
        <v>2320.837</v>
      </c>
      <c r="K534" s="45">
        <v>176.64</v>
      </c>
      <c r="L534" s="45">
        <v>-118.435</v>
      </c>
      <c r="M534" s="46">
        <f t="shared" si="90"/>
        <v>-36.492000000000004</v>
      </c>
      <c r="N534" s="45">
        <v>-81.943</v>
      </c>
      <c r="O534" s="47">
        <v>0</v>
      </c>
      <c r="P534" s="47">
        <v>0</v>
      </c>
      <c r="Q534" s="48">
        <f t="shared" si="91"/>
        <v>0</v>
      </c>
      <c r="R534" s="49">
        <v>1655</v>
      </c>
    </row>
    <row r="535" spans="2:18" ht="15.75">
      <c r="B535" s="40">
        <f t="shared" si="92"/>
        <v>11</v>
      </c>
      <c r="C535" s="41" t="s">
        <v>477</v>
      </c>
      <c r="D535" s="41" t="s">
        <v>36</v>
      </c>
      <c r="E535" s="42">
        <v>1760</v>
      </c>
      <c r="F535" s="43">
        <v>10</v>
      </c>
      <c r="G535" s="44">
        <f t="shared" si="89"/>
        <v>176</v>
      </c>
      <c r="H535" s="45">
        <v>1864.5678</v>
      </c>
      <c r="I535" s="45">
        <v>5355.8059</v>
      </c>
      <c r="J535" s="45">
        <v>158.2981</v>
      </c>
      <c r="K535" s="45">
        <v>435.4169</v>
      </c>
      <c r="L535" s="45">
        <v>-331.339</v>
      </c>
      <c r="M535" s="46">
        <f t="shared" si="90"/>
        <v>-58.75200000000001</v>
      </c>
      <c r="N535" s="45">
        <v>-272.587</v>
      </c>
      <c r="O535" s="47">
        <v>0</v>
      </c>
      <c r="P535" s="47">
        <v>0</v>
      </c>
      <c r="Q535" s="48">
        <f t="shared" si="91"/>
        <v>0</v>
      </c>
      <c r="R535" s="49">
        <v>5224</v>
      </c>
    </row>
    <row r="536" spans="2:18" ht="15.75">
      <c r="B536" s="40">
        <f t="shared" si="92"/>
        <v>12</v>
      </c>
      <c r="C536" s="41" t="s">
        <v>478</v>
      </c>
      <c r="D536" s="41" t="s">
        <v>36</v>
      </c>
      <c r="E536" s="42">
        <v>2318.764</v>
      </c>
      <c r="F536" s="43">
        <v>10</v>
      </c>
      <c r="G536" s="44">
        <f t="shared" si="89"/>
        <v>231.87640000000002</v>
      </c>
      <c r="H536" s="45">
        <v>1995.779</v>
      </c>
      <c r="I536" s="45">
        <v>10507.263</v>
      </c>
      <c r="J536" s="45">
        <v>0</v>
      </c>
      <c r="K536" s="45">
        <v>136.17</v>
      </c>
      <c r="L536" s="45">
        <v>-363.082</v>
      </c>
      <c r="M536" s="46">
        <f t="shared" si="90"/>
        <v>-47.884000000000015</v>
      </c>
      <c r="N536" s="45">
        <v>-315.198</v>
      </c>
      <c r="O536" s="47">
        <v>0</v>
      </c>
      <c r="P536" s="47">
        <v>0</v>
      </c>
      <c r="Q536" s="48">
        <f t="shared" si="91"/>
        <v>0</v>
      </c>
      <c r="R536" s="49">
        <v>2724</v>
      </c>
    </row>
    <row r="537" spans="2:18" ht="15.75">
      <c r="B537" s="40">
        <f t="shared" si="92"/>
        <v>13</v>
      </c>
      <c r="C537" s="41" t="s">
        <v>479</v>
      </c>
      <c r="D537" s="41" t="s">
        <v>36</v>
      </c>
      <c r="E537" s="42">
        <v>560</v>
      </c>
      <c r="F537" s="43">
        <v>10</v>
      </c>
      <c r="G537" s="44">
        <f t="shared" si="89"/>
        <v>56</v>
      </c>
      <c r="H537" s="45">
        <v>273.615</v>
      </c>
      <c r="I537" s="45">
        <v>1368.815</v>
      </c>
      <c r="J537" s="45">
        <v>1185.279</v>
      </c>
      <c r="K537" s="45">
        <v>99.469</v>
      </c>
      <c r="L537" s="45">
        <v>-57.484</v>
      </c>
      <c r="M537" s="46">
        <f t="shared" si="90"/>
        <v>-14.988</v>
      </c>
      <c r="N537" s="45">
        <v>-42.496</v>
      </c>
      <c r="O537" s="47">
        <v>0</v>
      </c>
      <c r="P537" s="47">
        <v>0</v>
      </c>
      <c r="Q537" s="48">
        <f t="shared" si="91"/>
        <v>0</v>
      </c>
      <c r="R537" s="49">
        <v>2273</v>
      </c>
    </row>
    <row r="538" spans="2:18" ht="15.75">
      <c r="B538" s="40">
        <f t="shared" si="92"/>
        <v>14</v>
      </c>
      <c r="C538" s="41" t="s">
        <v>480</v>
      </c>
      <c r="D538" s="41" t="s">
        <v>36</v>
      </c>
      <c r="E538" s="42">
        <v>1170.52</v>
      </c>
      <c r="F538" s="43">
        <v>10</v>
      </c>
      <c r="G538" s="44">
        <f t="shared" si="89"/>
        <v>117.05199999999999</v>
      </c>
      <c r="H538" s="45">
        <v>2329.1291</v>
      </c>
      <c r="I538" s="45">
        <v>7623.9205</v>
      </c>
      <c r="J538" s="45">
        <v>1375.9727</v>
      </c>
      <c r="K538" s="45">
        <v>48.9353</v>
      </c>
      <c r="L538" s="45">
        <v>-279.5727</v>
      </c>
      <c r="M538" s="46">
        <f t="shared" si="90"/>
        <v>-57.133399999999995</v>
      </c>
      <c r="N538" s="45">
        <v>-222.4393</v>
      </c>
      <c r="O538" s="47">
        <v>0</v>
      </c>
      <c r="P538" s="47">
        <v>10</v>
      </c>
      <c r="Q538" s="48">
        <f t="shared" si="91"/>
        <v>10</v>
      </c>
      <c r="R538" s="49">
        <v>2548</v>
      </c>
    </row>
    <row r="539" spans="2:18" ht="15.75">
      <c r="B539" s="40">
        <f t="shared" si="92"/>
        <v>15</v>
      </c>
      <c r="C539" s="41" t="s">
        <v>481</v>
      </c>
      <c r="D539" s="41" t="s">
        <v>36</v>
      </c>
      <c r="E539" s="42">
        <v>3233.75</v>
      </c>
      <c r="F539" s="43">
        <v>10</v>
      </c>
      <c r="G539" s="44">
        <f t="shared" si="89"/>
        <v>323.375</v>
      </c>
      <c r="H539" s="45">
        <v>18655.423</v>
      </c>
      <c r="I539" s="45">
        <v>34239.074</v>
      </c>
      <c r="J539" s="45">
        <v>16957.879</v>
      </c>
      <c r="K539" s="45">
        <v>126.743</v>
      </c>
      <c r="L539" s="45">
        <v>2306.529</v>
      </c>
      <c r="M539" s="46">
        <f t="shared" si="90"/>
        <v>-371.1410000000001</v>
      </c>
      <c r="N539" s="45">
        <v>2677.67</v>
      </c>
      <c r="O539" s="47">
        <v>0</v>
      </c>
      <c r="P539" s="47">
        <v>0</v>
      </c>
      <c r="Q539" s="48">
        <f t="shared" si="91"/>
        <v>0</v>
      </c>
      <c r="R539" s="49">
        <v>8006</v>
      </c>
    </row>
    <row r="540" spans="2:18" ht="15.75">
      <c r="B540" s="40">
        <f t="shared" si="92"/>
        <v>16</v>
      </c>
      <c r="C540" s="41" t="s">
        <v>482</v>
      </c>
      <c r="D540" s="41" t="s">
        <v>36</v>
      </c>
      <c r="E540" s="42">
        <v>3722.634</v>
      </c>
      <c r="F540" s="43">
        <v>10</v>
      </c>
      <c r="G540" s="44">
        <f t="shared" si="89"/>
        <v>372.2634</v>
      </c>
      <c r="H540" s="45">
        <v>8360.889</v>
      </c>
      <c r="I540" s="45">
        <v>26151.561</v>
      </c>
      <c r="J540" s="45">
        <v>7815.829</v>
      </c>
      <c r="K540" s="45">
        <v>1812.807</v>
      </c>
      <c r="L540" s="45">
        <v>-1364.244</v>
      </c>
      <c r="M540" s="46">
        <f t="shared" si="90"/>
        <v>-688.1089999999999</v>
      </c>
      <c r="N540" s="45">
        <v>-676.135</v>
      </c>
      <c r="O540" s="47">
        <v>0</v>
      </c>
      <c r="P540" s="47">
        <v>0</v>
      </c>
      <c r="Q540" s="48">
        <f t="shared" si="91"/>
        <v>0</v>
      </c>
      <c r="R540" s="49">
        <v>11744</v>
      </c>
    </row>
    <row r="541" spans="2:18" ht="15.75">
      <c r="B541" s="40">
        <f t="shared" si="92"/>
        <v>17</v>
      </c>
      <c r="C541" s="41" t="s">
        <v>483</v>
      </c>
      <c r="D541" s="41" t="s">
        <v>130</v>
      </c>
      <c r="E541" s="42">
        <v>13126.445</v>
      </c>
      <c r="F541" s="43">
        <v>10</v>
      </c>
      <c r="G541" s="44">
        <f t="shared" si="89"/>
        <v>1312.6444999999999</v>
      </c>
      <c r="H541" s="45">
        <v>11034.4036</v>
      </c>
      <c r="I541" s="45">
        <v>21984.203</v>
      </c>
      <c r="J541" s="45">
        <v>7439.3753</v>
      </c>
      <c r="K541" s="45">
        <v>1481.6737</v>
      </c>
      <c r="L541" s="45">
        <v>-1414.765</v>
      </c>
      <c r="M541" s="46">
        <f t="shared" si="90"/>
        <v>-172.26150000000007</v>
      </c>
      <c r="N541" s="45">
        <v>-1242.5035</v>
      </c>
      <c r="O541" s="47">
        <v>0</v>
      </c>
      <c r="P541" s="47">
        <v>0</v>
      </c>
      <c r="Q541" s="48">
        <f t="shared" si="91"/>
        <v>0</v>
      </c>
      <c r="R541" s="49">
        <v>11433</v>
      </c>
    </row>
    <row r="542" spans="2:18" ht="15.75">
      <c r="B542" s="40">
        <f t="shared" si="92"/>
        <v>18</v>
      </c>
      <c r="C542" s="50" t="s">
        <v>484</v>
      </c>
      <c r="D542" s="50" t="s">
        <v>36</v>
      </c>
      <c r="E542" s="51">
        <v>1995.323</v>
      </c>
      <c r="F542" s="52">
        <v>10</v>
      </c>
      <c r="G542" s="53">
        <f t="shared" si="89"/>
        <v>199.53230000000002</v>
      </c>
      <c r="H542" s="54">
        <v>2305.46</v>
      </c>
      <c r="I542" s="54">
        <v>10472.589</v>
      </c>
      <c r="J542" s="54">
        <v>4853.764</v>
      </c>
      <c r="K542" s="54">
        <v>413.203</v>
      </c>
      <c r="L542" s="54">
        <v>-574.014</v>
      </c>
      <c r="M542" s="58">
        <f t="shared" si="90"/>
        <v>-394.043</v>
      </c>
      <c r="N542" s="54">
        <v>-179.971</v>
      </c>
      <c r="O542" s="55">
        <v>0</v>
      </c>
      <c r="P542" s="55">
        <v>0</v>
      </c>
      <c r="Q542" s="59">
        <f t="shared" si="91"/>
        <v>0</v>
      </c>
      <c r="R542" s="60">
        <v>8280</v>
      </c>
    </row>
    <row r="543" spans="2:18" ht="15.75">
      <c r="B543" s="40">
        <f t="shared" si="92"/>
        <v>19</v>
      </c>
      <c r="C543" s="41" t="s">
        <v>485</v>
      </c>
      <c r="D543" s="41" t="s">
        <v>36</v>
      </c>
      <c r="E543" s="42">
        <v>797.745</v>
      </c>
      <c r="F543" s="43">
        <v>10</v>
      </c>
      <c r="G543" s="44">
        <f t="shared" si="89"/>
        <v>79.7745</v>
      </c>
      <c r="H543" s="45">
        <v>570.749</v>
      </c>
      <c r="I543" s="45">
        <v>1346.352</v>
      </c>
      <c r="J543" s="45">
        <v>1415.463</v>
      </c>
      <c r="K543" s="45">
        <v>85.428</v>
      </c>
      <c r="L543" s="45">
        <v>53.796</v>
      </c>
      <c r="M543" s="46">
        <f t="shared" si="90"/>
        <v>14.274000000000001</v>
      </c>
      <c r="N543" s="45">
        <v>39.522</v>
      </c>
      <c r="O543" s="47">
        <v>0</v>
      </c>
      <c r="P543" s="47">
        <v>0</v>
      </c>
      <c r="Q543" s="48">
        <f t="shared" si="91"/>
        <v>0</v>
      </c>
      <c r="R543" s="49">
        <v>1781</v>
      </c>
    </row>
    <row r="544" spans="2:18" ht="15.75">
      <c r="B544" s="61"/>
      <c r="C544" s="62"/>
      <c r="D544" s="62"/>
      <c r="E544" s="63"/>
      <c r="F544" s="64"/>
      <c r="G544" s="65"/>
      <c r="H544" s="66"/>
      <c r="I544" s="66"/>
      <c r="J544" s="66"/>
      <c r="K544" s="66"/>
      <c r="L544" s="66"/>
      <c r="M544" s="67"/>
      <c r="N544" s="66"/>
      <c r="O544" s="68"/>
      <c r="P544" s="68"/>
      <c r="Q544" s="69"/>
      <c r="R544" s="70"/>
    </row>
    <row r="545" spans="2:18" ht="15.75">
      <c r="B545" s="61"/>
      <c r="C545" s="62"/>
      <c r="D545" s="62"/>
      <c r="E545" s="63"/>
      <c r="F545" s="64"/>
      <c r="G545" s="65"/>
      <c r="H545" s="66"/>
      <c r="I545" s="66"/>
      <c r="J545" s="66"/>
      <c r="K545" s="66"/>
      <c r="L545" s="66"/>
      <c r="M545" s="67"/>
      <c r="N545" s="66"/>
      <c r="O545" s="68"/>
      <c r="P545" s="68"/>
      <c r="Q545" s="69"/>
      <c r="R545" s="70"/>
    </row>
    <row r="546" spans="2:18" ht="18.75">
      <c r="B546" s="61"/>
      <c r="C546" s="71" t="s">
        <v>58</v>
      </c>
      <c r="D546" s="62"/>
      <c r="E546" s="63"/>
      <c r="F546" s="64"/>
      <c r="G546" s="65"/>
      <c r="H546" s="66"/>
      <c r="I546" s="66"/>
      <c r="J546" s="66"/>
      <c r="K546" s="66"/>
      <c r="L546" s="66"/>
      <c r="M546" s="67"/>
      <c r="N546" s="66"/>
      <c r="O546" s="68"/>
      <c r="P546" s="68"/>
      <c r="Q546" s="69"/>
      <c r="R546" s="70"/>
    </row>
    <row r="547" spans="2:18" ht="15.75">
      <c r="B547" s="40">
        <f>+B543+1</f>
        <v>20</v>
      </c>
      <c r="C547" s="41" t="s">
        <v>486</v>
      </c>
      <c r="D547" s="41" t="s">
        <v>36</v>
      </c>
      <c r="E547" s="42">
        <v>150.304</v>
      </c>
      <c r="F547" s="43">
        <v>10</v>
      </c>
      <c r="G547" s="44">
        <f>+E547/F547</f>
        <v>15.0304</v>
      </c>
      <c r="H547" s="45">
        <v>675.9787</v>
      </c>
      <c r="I547" s="45">
        <v>5669.4361</v>
      </c>
      <c r="J547" s="45">
        <v>987.9193</v>
      </c>
      <c r="K547" s="45">
        <v>115.4581</v>
      </c>
      <c r="L547" s="45">
        <v>-416.1456</v>
      </c>
      <c r="M547" s="46">
        <f>+L547-N547</f>
        <v>-170.2071</v>
      </c>
      <c r="N547" s="45">
        <v>-245.9385</v>
      </c>
      <c r="O547" s="47">
        <v>0</v>
      </c>
      <c r="P547" s="47">
        <v>0</v>
      </c>
      <c r="Q547" s="48">
        <f>SUM(O547:P547)</f>
        <v>0</v>
      </c>
      <c r="R547" s="49">
        <v>4642</v>
      </c>
    </row>
    <row r="548" spans="2:18" ht="15.75">
      <c r="B548" s="40">
        <f>+B547+1</f>
        <v>21</v>
      </c>
      <c r="C548" s="41" t="s">
        <v>487</v>
      </c>
      <c r="D548" s="41" t="s">
        <v>36</v>
      </c>
      <c r="E548" s="42">
        <v>4278.385</v>
      </c>
      <c r="F548" s="43">
        <v>10</v>
      </c>
      <c r="G548" s="44">
        <f>+E548/F548</f>
        <v>427.8385</v>
      </c>
      <c r="H548" s="45">
        <v>73.226</v>
      </c>
      <c r="I548" s="45">
        <v>2980.145</v>
      </c>
      <c r="J548" s="45">
        <v>319.051</v>
      </c>
      <c r="K548" s="45">
        <v>69.104</v>
      </c>
      <c r="L548" s="45">
        <v>-738.392</v>
      </c>
      <c r="M548" s="46">
        <f>+L548-N548</f>
        <v>-58.607000000000085</v>
      </c>
      <c r="N548" s="45">
        <v>-679.785</v>
      </c>
      <c r="O548" s="47">
        <v>0</v>
      </c>
      <c r="P548" s="47">
        <v>0</v>
      </c>
      <c r="Q548" s="48">
        <f>SUM(O548:P548)</f>
        <v>0</v>
      </c>
      <c r="R548" s="49">
        <v>8046</v>
      </c>
    </row>
    <row r="549" spans="2:18" ht="15.75">
      <c r="B549" s="40"/>
      <c r="C549" s="41"/>
      <c r="D549" s="41"/>
      <c r="E549" s="42"/>
      <c r="F549" s="43"/>
      <c r="G549" s="44"/>
      <c r="H549" s="45"/>
      <c r="I549" s="45"/>
      <c r="J549" s="45"/>
      <c r="K549" s="45"/>
      <c r="L549" s="45"/>
      <c r="M549" s="46"/>
      <c r="N549" s="45"/>
      <c r="O549" s="47"/>
      <c r="P549" s="47"/>
      <c r="Q549" s="48"/>
      <c r="R549" s="49"/>
    </row>
    <row r="550" spans="2:18" s="112" customFormat="1" ht="15.75">
      <c r="B550" s="104">
        <f>COUNT(B525:B549)</f>
        <v>21</v>
      </c>
      <c r="C550" s="105"/>
      <c r="D550" s="105"/>
      <c r="E550" s="105">
        <f>SUBTOTAL(9,E525:E549)</f>
        <v>54881.161</v>
      </c>
      <c r="F550" s="41"/>
      <c r="G550" s="107">
        <f aca="true" t="shared" si="93" ref="G550:N550">SUBTOTAL(9,G525:G549)</f>
        <v>5488.116099999999</v>
      </c>
      <c r="H550" s="105">
        <f t="shared" si="93"/>
        <v>106434.0779</v>
      </c>
      <c r="I550" s="105">
        <f t="shared" si="93"/>
        <v>264149.99970000004</v>
      </c>
      <c r="J550" s="105">
        <f t="shared" si="93"/>
        <v>83009.0703</v>
      </c>
      <c r="K550" s="105">
        <f t="shared" si="93"/>
        <v>9016.558099999998</v>
      </c>
      <c r="L550" s="105">
        <f t="shared" si="93"/>
        <v>-4292.259300000001</v>
      </c>
      <c r="M550" s="107">
        <f t="shared" si="93"/>
        <v>-2733.3154000000004</v>
      </c>
      <c r="N550" s="105">
        <f t="shared" si="93"/>
        <v>-1558.9439</v>
      </c>
      <c r="O550" s="114"/>
      <c r="P550" s="114"/>
      <c r="Q550" s="110"/>
      <c r="R550" s="111">
        <f>SUBTOTAL(9,R525:R549)</f>
        <v>104992</v>
      </c>
    </row>
    <row r="551" spans="2:18" ht="15.75">
      <c r="B551" s="82"/>
      <c r="C551" s="83"/>
      <c r="D551" s="83"/>
      <c r="E551" s="84"/>
      <c r="F551" s="85"/>
      <c r="G551" s="86"/>
      <c r="H551" s="93"/>
      <c r="I551" s="93"/>
      <c r="J551" s="94"/>
      <c r="K551" s="93"/>
      <c r="L551" s="94"/>
      <c r="M551" s="98"/>
      <c r="N551" s="94"/>
      <c r="O551" s="96"/>
      <c r="P551" s="96"/>
      <c r="Q551" s="97"/>
      <c r="R551" s="99"/>
    </row>
    <row r="552" spans="2:18" ht="18">
      <c r="B552" s="82"/>
      <c r="C552" s="33" t="s">
        <v>488</v>
      </c>
      <c r="D552" s="92"/>
      <c r="E552" s="84"/>
      <c r="F552" s="85"/>
      <c r="G552" s="86"/>
      <c r="H552" s="93"/>
      <c r="I552" s="93"/>
      <c r="J552" s="94"/>
      <c r="K552" s="93"/>
      <c r="L552" s="94"/>
      <c r="M552" s="98"/>
      <c r="N552" s="94"/>
      <c r="O552" s="96"/>
      <c r="P552" s="96"/>
      <c r="Q552" s="97"/>
      <c r="R552" s="99"/>
    </row>
    <row r="553" spans="2:18" ht="15.75">
      <c r="B553" s="82"/>
      <c r="C553" s="83"/>
      <c r="D553" s="83"/>
      <c r="E553" s="84"/>
      <c r="F553" s="85"/>
      <c r="G553" s="86"/>
      <c r="H553" s="93"/>
      <c r="I553" s="93"/>
      <c r="J553" s="94"/>
      <c r="K553" s="93"/>
      <c r="L553" s="94"/>
      <c r="M553" s="98"/>
      <c r="N553" s="94"/>
      <c r="O553" s="96"/>
      <c r="P553" s="96"/>
      <c r="Q553" s="97"/>
      <c r="R553" s="99"/>
    </row>
    <row r="554" spans="2:18" ht="15.75">
      <c r="B554" s="57">
        <v>1</v>
      </c>
      <c r="C554" s="50" t="s">
        <v>489</v>
      </c>
      <c r="D554" s="50" t="s">
        <v>130</v>
      </c>
      <c r="E554" s="51">
        <v>615.803</v>
      </c>
      <c r="F554" s="52">
        <v>10</v>
      </c>
      <c r="G554" s="53">
        <f>+E554/F554</f>
        <v>61.5803</v>
      </c>
      <c r="H554" s="54">
        <v>5993.961</v>
      </c>
      <c r="I554" s="54">
        <v>9439.784</v>
      </c>
      <c r="J554" s="54">
        <v>11297.221</v>
      </c>
      <c r="K554" s="54">
        <v>45.639</v>
      </c>
      <c r="L554" s="54">
        <v>1745.319</v>
      </c>
      <c r="M554" s="58">
        <f>+L554-N554</f>
        <v>639.9189999999999</v>
      </c>
      <c r="N554" s="54">
        <v>1105.4</v>
      </c>
      <c r="O554" s="55">
        <v>90</v>
      </c>
      <c r="P554" s="55">
        <v>0</v>
      </c>
      <c r="Q554" s="59">
        <f>SUM(O554:P554)</f>
        <v>90</v>
      </c>
      <c r="R554" s="60">
        <v>1716</v>
      </c>
    </row>
    <row r="555" spans="2:18" ht="15.75">
      <c r="B555" s="40">
        <f>+B554+1</f>
        <v>2</v>
      </c>
      <c r="C555" s="41" t="s">
        <v>490</v>
      </c>
      <c r="D555" s="41" t="s">
        <v>130</v>
      </c>
      <c r="E555" s="42">
        <v>2554.938</v>
      </c>
      <c r="F555" s="43">
        <v>10</v>
      </c>
      <c r="G555" s="44">
        <f>+E555/F555</f>
        <v>255.49380000000002</v>
      </c>
      <c r="H555" s="45">
        <v>3608.331</v>
      </c>
      <c r="I555" s="45">
        <v>10395.041</v>
      </c>
      <c r="J555" s="45">
        <v>18845.789</v>
      </c>
      <c r="K555" s="45">
        <v>53.324</v>
      </c>
      <c r="L555" s="45">
        <v>3893.717</v>
      </c>
      <c r="M555" s="46">
        <f>+L555-N555</f>
        <v>1361.422</v>
      </c>
      <c r="N555" s="45">
        <v>2532.295</v>
      </c>
      <c r="O555" s="47">
        <v>80.5</v>
      </c>
      <c r="P555" s="47">
        <v>0</v>
      </c>
      <c r="Q555" s="48">
        <f>SUM(O555:P555)</f>
        <v>80.5</v>
      </c>
      <c r="R555" s="49">
        <v>3987</v>
      </c>
    </row>
    <row r="556" spans="2:18" ht="15.75">
      <c r="B556" s="61"/>
      <c r="C556" s="62"/>
      <c r="D556" s="62"/>
      <c r="E556" s="63"/>
      <c r="F556" s="64"/>
      <c r="G556" s="65"/>
      <c r="H556" s="66"/>
      <c r="I556" s="66"/>
      <c r="J556" s="66"/>
      <c r="K556" s="66"/>
      <c r="L556" s="66"/>
      <c r="M556" s="67"/>
      <c r="N556" s="66"/>
      <c r="O556" s="68"/>
      <c r="P556" s="68"/>
      <c r="Q556" s="69"/>
      <c r="R556" s="70"/>
    </row>
    <row r="557" spans="2:18" ht="15.75">
      <c r="B557" s="61"/>
      <c r="C557" s="62"/>
      <c r="D557" s="62"/>
      <c r="E557" s="63"/>
      <c r="F557" s="64"/>
      <c r="G557" s="65"/>
      <c r="H557" s="66"/>
      <c r="I557" s="66"/>
      <c r="J557" s="66"/>
      <c r="K557" s="66"/>
      <c r="L557" s="66"/>
      <c r="M557" s="67"/>
      <c r="N557" s="66"/>
      <c r="O557" s="68"/>
      <c r="P557" s="68"/>
      <c r="Q557" s="69"/>
      <c r="R557" s="70"/>
    </row>
    <row r="558" spans="2:18" ht="18.75">
      <c r="B558" s="61"/>
      <c r="C558" s="71" t="s">
        <v>58</v>
      </c>
      <c r="D558" s="62"/>
      <c r="E558" s="63"/>
      <c r="F558" s="64"/>
      <c r="G558" s="65"/>
      <c r="H558" s="66"/>
      <c r="I558" s="66"/>
      <c r="J558" s="66"/>
      <c r="K558" s="66"/>
      <c r="L558" s="66"/>
      <c r="M558" s="67"/>
      <c r="N558" s="66"/>
      <c r="O558" s="68"/>
      <c r="P558" s="68"/>
      <c r="Q558" s="69"/>
      <c r="R558" s="70"/>
    </row>
    <row r="559" spans="2:18" ht="15.75">
      <c r="B559" s="40">
        <f>+B555+1</f>
        <v>3</v>
      </c>
      <c r="C559" s="41" t="s">
        <v>491</v>
      </c>
      <c r="D559" s="41" t="s">
        <v>36</v>
      </c>
      <c r="E559" s="42">
        <v>12.018</v>
      </c>
      <c r="F559" s="43">
        <v>10</v>
      </c>
      <c r="G559" s="44">
        <f>+E559/F559</f>
        <v>1.2018</v>
      </c>
      <c r="H559" s="45">
        <v>-25.7199</v>
      </c>
      <c r="I559" s="45">
        <v>35.3172</v>
      </c>
      <c r="J559" s="45">
        <v>69.8743</v>
      </c>
      <c r="K559" s="45">
        <v>0.1007</v>
      </c>
      <c r="L559" s="45">
        <v>7.2174</v>
      </c>
      <c r="M559" s="46">
        <f>+L559-N559</f>
        <v>1.4575999999999993</v>
      </c>
      <c r="N559" s="45">
        <v>5.7598</v>
      </c>
      <c r="O559" s="47">
        <v>15</v>
      </c>
      <c r="P559" s="47">
        <v>0</v>
      </c>
      <c r="Q559" s="48">
        <f>SUM(O559:P559)</f>
        <v>15</v>
      </c>
      <c r="R559" s="49">
        <v>721</v>
      </c>
    </row>
    <row r="560" spans="2:18" ht="15.75">
      <c r="B560" s="40"/>
      <c r="C560" s="41"/>
      <c r="D560" s="41"/>
      <c r="E560" s="42"/>
      <c r="F560" s="43"/>
      <c r="G560" s="44"/>
      <c r="H560" s="45"/>
      <c r="I560" s="45"/>
      <c r="J560" s="45"/>
      <c r="K560" s="45"/>
      <c r="L560" s="45"/>
      <c r="M560" s="46"/>
      <c r="N560" s="45"/>
      <c r="O560" s="47"/>
      <c r="P560" s="47"/>
      <c r="Q560" s="48"/>
      <c r="R560" s="49"/>
    </row>
    <row r="561" spans="2:18" s="112" customFormat="1" ht="15.75">
      <c r="B561" s="104">
        <f>COUNT(B554:B560)</f>
        <v>3</v>
      </c>
      <c r="C561" s="105"/>
      <c r="D561" s="105"/>
      <c r="E561" s="105">
        <f>SUBTOTAL(9,E554:E560)</f>
        <v>3182.759</v>
      </c>
      <c r="F561" s="41"/>
      <c r="G561" s="107">
        <f aca="true" t="shared" si="94" ref="G561:N561">SUBTOTAL(9,G554:G560)</f>
        <v>318.27590000000004</v>
      </c>
      <c r="H561" s="105">
        <f t="shared" si="94"/>
        <v>9576.572100000001</v>
      </c>
      <c r="I561" s="105">
        <f t="shared" si="94"/>
        <v>19870.1422</v>
      </c>
      <c r="J561" s="105">
        <f t="shared" si="94"/>
        <v>30212.8843</v>
      </c>
      <c r="K561" s="105">
        <f t="shared" si="94"/>
        <v>99.0637</v>
      </c>
      <c r="L561" s="105">
        <f t="shared" si="94"/>
        <v>5646.2534000000005</v>
      </c>
      <c r="M561" s="107">
        <f t="shared" si="94"/>
        <v>2002.7985999999999</v>
      </c>
      <c r="N561" s="105">
        <f t="shared" si="94"/>
        <v>3643.4548</v>
      </c>
      <c r="O561" s="114"/>
      <c r="P561" s="114"/>
      <c r="Q561" s="110"/>
      <c r="R561" s="111">
        <f>SUBTOTAL(9,R554:R560)</f>
        <v>6424</v>
      </c>
    </row>
    <row r="562" spans="2:18" ht="15.75">
      <c r="B562" s="82"/>
      <c r="C562" s="83"/>
      <c r="D562" s="83"/>
      <c r="E562" s="84"/>
      <c r="F562" s="85"/>
      <c r="G562" s="86"/>
      <c r="H562" s="93"/>
      <c r="I562" s="93"/>
      <c r="J562" s="94"/>
      <c r="K562" s="93"/>
      <c r="L562" s="94"/>
      <c r="M562" s="98"/>
      <c r="N562" s="94"/>
      <c r="O562" s="96"/>
      <c r="P562" s="96"/>
      <c r="Q562" s="97"/>
      <c r="R562" s="99"/>
    </row>
    <row r="563" spans="2:18" ht="18">
      <c r="B563" s="82"/>
      <c r="C563" s="33" t="s">
        <v>492</v>
      </c>
      <c r="D563" s="92"/>
      <c r="E563" s="84"/>
      <c r="F563" s="85"/>
      <c r="G563" s="86"/>
      <c r="H563" s="93"/>
      <c r="I563" s="93"/>
      <c r="J563" s="94"/>
      <c r="K563" s="93"/>
      <c r="L563" s="94"/>
      <c r="M563" s="98"/>
      <c r="N563" s="94"/>
      <c r="O563" s="96"/>
      <c r="P563" s="96"/>
      <c r="Q563" s="97"/>
      <c r="R563" s="99"/>
    </row>
    <row r="564" spans="2:18" ht="15.75">
      <c r="B564" s="82"/>
      <c r="C564" s="83"/>
      <c r="D564" s="83"/>
      <c r="E564" s="84"/>
      <c r="F564" s="85"/>
      <c r="G564" s="86"/>
      <c r="H564" s="93"/>
      <c r="I564" s="93"/>
      <c r="J564" s="94"/>
      <c r="K564" s="93"/>
      <c r="L564" s="94"/>
      <c r="M564" s="98"/>
      <c r="N564" s="94"/>
      <c r="O564" s="96"/>
      <c r="P564" s="96"/>
      <c r="Q564" s="97"/>
      <c r="R564" s="99"/>
    </row>
    <row r="565" spans="2:18" ht="15.75">
      <c r="B565" s="40">
        <v>1</v>
      </c>
      <c r="C565" s="41" t="s">
        <v>493</v>
      </c>
      <c r="D565" s="41" t="s">
        <v>36</v>
      </c>
      <c r="E565" s="42">
        <v>710.775</v>
      </c>
      <c r="F565" s="43">
        <v>10</v>
      </c>
      <c r="G565" s="44">
        <f>+E565/F565</f>
        <v>71.0775</v>
      </c>
      <c r="H565" s="45">
        <v>9698.991</v>
      </c>
      <c r="I565" s="45">
        <v>50081.183</v>
      </c>
      <c r="J565" s="45">
        <v>93654.305</v>
      </c>
      <c r="K565" s="45">
        <v>1244.373</v>
      </c>
      <c r="L565" s="45">
        <v>7027.427</v>
      </c>
      <c r="M565" s="46">
        <f>+L565-N565</f>
        <v>879.6529999999993</v>
      </c>
      <c r="N565" s="45">
        <v>6147.774</v>
      </c>
      <c r="O565" s="47">
        <v>80</v>
      </c>
      <c r="P565" s="47">
        <v>20</v>
      </c>
      <c r="Q565" s="48">
        <f>SUM(O565:P565)</f>
        <v>100</v>
      </c>
      <c r="R565" s="49">
        <v>3844</v>
      </c>
    </row>
    <row r="566" spans="2:18" ht="15.75">
      <c r="B566" s="40">
        <f>+B565+1</f>
        <v>2</v>
      </c>
      <c r="C566" s="41" t="s">
        <v>494</v>
      </c>
      <c r="D566" s="41" t="s">
        <v>36</v>
      </c>
      <c r="E566" s="42">
        <v>3921.044</v>
      </c>
      <c r="F566" s="43">
        <v>10</v>
      </c>
      <c r="G566" s="44">
        <f>+E566/F566</f>
        <v>392.1044</v>
      </c>
      <c r="H566" s="45">
        <v>3528.635</v>
      </c>
      <c r="I566" s="45">
        <v>32061.595</v>
      </c>
      <c r="J566" s="45">
        <v>35806.116</v>
      </c>
      <c r="K566" s="45">
        <v>497.179</v>
      </c>
      <c r="L566" s="45">
        <v>183.981</v>
      </c>
      <c r="M566" s="46">
        <f>+L566-N566</f>
        <v>168.85999999999999</v>
      </c>
      <c r="N566" s="45">
        <v>15.121</v>
      </c>
      <c r="O566" s="47">
        <v>0</v>
      </c>
      <c r="P566" s="47">
        <v>0</v>
      </c>
      <c r="Q566" s="48">
        <f>SUM(O566:P566)</f>
        <v>0</v>
      </c>
      <c r="R566" s="49">
        <v>17393</v>
      </c>
    </row>
    <row r="567" spans="2:18" ht="15.75">
      <c r="B567" s="40">
        <f>+B566+1</f>
        <v>3</v>
      </c>
      <c r="C567" s="41" t="s">
        <v>495</v>
      </c>
      <c r="D567" s="41" t="s">
        <v>36</v>
      </c>
      <c r="E567" s="42">
        <v>799.666</v>
      </c>
      <c r="F567" s="43">
        <v>10</v>
      </c>
      <c r="G567" s="44">
        <f>+E567/F567</f>
        <v>79.9666</v>
      </c>
      <c r="H567" s="45">
        <v>17419.045</v>
      </c>
      <c r="I567" s="45">
        <v>46604.615</v>
      </c>
      <c r="J567" s="45">
        <v>129385.816</v>
      </c>
      <c r="K567" s="45">
        <v>1331.669</v>
      </c>
      <c r="L567" s="45">
        <v>8831.292</v>
      </c>
      <c r="M567" s="46">
        <f>+L567-N567</f>
        <v>2825.8599999999997</v>
      </c>
      <c r="N567" s="45">
        <v>6005.432</v>
      </c>
      <c r="O567" s="47">
        <v>200</v>
      </c>
      <c r="P567" s="47">
        <v>0</v>
      </c>
      <c r="Q567" s="48">
        <f>SUM(O567:P567)</f>
        <v>200</v>
      </c>
      <c r="R567" s="49">
        <v>4214</v>
      </c>
    </row>
    <row r="568" spans="2:18" ht="15.75">
      <c r="B568" s="40">
        <f>+B567+1</f>
        <v>4</v>
      </c>
      <c r="C568" s="41" t="s">
        <v>496</v>
      </c>
      <c r="D568" s="41" t="s">
        <v>36</v>
      </c>
      <c r="E568" s="42">
        <v>350</v>
      </c>
      <c r="F568" s="43">
        <v>10</v>
      </c>
      <c r="G568" s="44">
        <f>+E568/F568</f>
        <v>35</v>
      </c>
      <c r="H568" s="45">
        <v>6805.905</v>
      </c>
      <c r="I568" s="45">
        <v>23772.076</v>
      </c>
      <c r="J568" s="45">
        <v>95564.006</v>
      </c>
      <c r="K568" s="45">
        <v>253.047</v>
      </c>
      <c r="L568" s="45">
        <v>3254.618</v>
      </c>
      <c r="M568" s="46">
        <f>+L568-N568</f>
        <v>1143.8739999999998</v>
      </c>
      <c r="N568" s="45">
        <v>2110.744</v>
      </c>
      <c r="O568" s="47">
        <v>14.285</v>
      </c>
      <c r="P568" s="47">
        <v>16.66</v>
      </c>
      <c r="Q568" s="48">
        <f>SUM(O568:P568)</f>
        <v>30.945</v>
      </c>
      <c r="R568" s="49">
        <v>4518</v>
      </c>
    </row>
    <row r="569" spans="2:18" ht="15.75">
      <c r="B569" s="40"/>
      <c r="C569" s="41"/>
      <c r="D569" s="41"/>
      <c r="E569" s="42"/>
      <c r="F569" s="43"/>
      <c r="G569" s="44"/>
      <c r="H569" s="45"/>
      <c r="I569" s="45"/>
      <c r="J569" s="45"/>
      <c r="K569" s="45"/>
      <c r="L569" s="45"/>
      <c r="M569" s="46"/>
      <c r="N569" s="45"/>
      <c r="O569" s="47"/>
      <c r="P569" s="47"/>
      <c r="Q569" s="48"/>
      <c r="R569" s="49"/>
    </row>
    <row r="570" spans="2:18" s="112" customFormat="1" ht="15.75">
      <c r="B570" s="104">
        <f>COUNT(B565:B569)</f>
        <v>4</v>
      </c>
      <c r="C570" s="105"/>
      <c r="D570" s="105"/>
      <c r="E570" s="105">
        <f>SUBTOTAL(9,E565:E569)</f>
        <v>5781.485</v>
      </c>
      <c r="F570" s="41"/>
      <c r="G570" s="107">
        <f aca="true" t="shared" si="95" ref="G570:N570">SUBTOTAL(9,G565:G569)</f>
        <v>578.1485</v>
      </c>
      <c r="H570" s="105">
        <f t="shared" si="95"/>
        <v>37452.576</v>
      </c>
      <c r="I570" s="105">
        <f t="shared" si="95"/>
        <v>152519.46899999998</v>
      </c>
      <c r="J570" s="105">
        <f t="shared" si="95"/>
        <v>354410.243</v>
      </c>
      <c r="K570" s="105">
        <f t="shared" si="95"/>
        <v>3326.2680000000005</v>
      </c>
      <c r="L570" s="105">
        <f t="shared" si="95"/>
        <v>19297.318</v>
      </c>
      <c r="M570" s="107">
        <f t="shared" si="95"/>
        <v>5018.2469999999985</v>
      </c>
      <c r="N570" s="105">
        <f t="shared" si="95"/>
        <v>14279.071000000002</v>
      </c>
      <c r="O570" s="114"/>
      <c r="P570" s="114"/>
      <c r="Q570" s="110"/>
      <c r="R570" s="111">
        <f>SUBTOTAL(9,R565:R569)</f>
        <v>29969</v>
      </c>
    </row>
    <row r="571" spans="2:18" ht="15.75">
      <c r="B571" s="82"/>
      <c r="C571" s="83"/>
      <c r="D571" s="83"/>
      <c r="E571" s="84"/>
      <c r="F571" s="85"/>
      <c r="G571" s="86"/>
      <c r="H571" s="93"/>
      <c r="I571" s="93"/>
      <c r="J571" s="94"/>
      <c r="K571" s="93"/>
      <c r="L571" s="94"/>
      <c r="M571" s="98"/>
      <c r="N571" s="94"/>
      <c r="O571" s="96"/>
      <c r="P571" s="96"/>
      <c r="Q571" s="97"/>
      <c r="R571" s="99"/>
    </row>
    <row r="572" spans="2:18" ht="18">
      <c r="B572" s="82"/>
      <c r="C572" s="33" t="s">
        <v>497</v>
      </c>
      <c r="D572" s="92"/>
      <c r="E572" s="84"/>
      <c r="F572" s="85"/>
      <c r="G572" s="86"/>
      <c r="H572" s="93"/>
      <c r="I572" s="93"/>
      <c r="J572" s="94"/>
      <c r="K572" s="93"/>
      <c r="L572" s="94"/>
      <c r="M572" s="98"/>
      <c r="N572" s="94"/>
      <c r="O572" s="96"/>
      <c r="P572" s="96"/>
      <c r="Q572" s="97"/>
      <c r="R572" s="99"/>
    </row>
    <row r="573" spans="2:18" ht="15.75">
      <c r="B573" s="82"/>
      <c r="C573" s="83"/>
      <c r="D573" s="83"/>
      <c r="E573" s="84"/>
      <c r="F573" s="85"/>
      <c r="G573" s="86"/>
      <c r="H573" s="93"/>
      <c r="I573" s="93"/>
      <c r="J573" s="94"/>
      <c r="K573" s="93"/>
      <c r="L573" s="94"/>
      <c r="M573" s="98"/>
      <c r="N573" s="94"/>
      <c r="O573" s="96"/>
      <c r="P573" s="96"/>
      <c r="Q573" s="97"/>
      <c r="R573" s="99"/>
    </row>
    <row r="574" spans="2:18" ht="15.75">
      <c r="B574" s="104">
        <v>1</v>
      </c>
      <c r="C574" s="41" t="s">
        <v>498</v>
      </c>
      <c r="D574" s="41" t="s">
        <v>36</v>
      </c>
      <c r="E574" s="42">
        <v>3425.5</v>
      </c>
      <c r="F574" s="43">
        <v>10</v>
      </c>
      <c r="G574" s="44">
        <f aca="true" t="shared" si="96" ref="G574:G585">+E574/F574</f>
        <v>342.55</v>
      </c>
      <c r="H574" s="45">
        <v>2978.566</v>
      </c>
      <c r="I574" s="45">
        <v>4520.454</v>
      </c>
      <c r="J574" s="45">
        <v>0</v>
      </c>
      <c r="K574" s="45">
        <v>49.39</v>
      </c>
      <c r="L574" s="45">
        <v>-97.201</v>
      </c>
      <c r="M574" s="46">
        <f aca="true" t="shared" si="97" ref="M574:M585">+L574-N574</f>
        <v>0.3230000000000075</v>
      </c>
      <c r="N574" s="45">
        <v>-97.524</v>
      </c>
      <c r="O574" s="47">
        <v>0</v>
      </c>
      <c r="P574" s="47">
        <v>0</v>
      </c>
      <c r="Q574" s="48">
        <f aca="true" t="shared" si="98" ref="Q574:Q585">SUM(O574:P574)</f>
        <v>0</v>
      </c>
      <c r="R574" s="49">
        <v>112</v>
      </c>
    </row>
    <row r="575" spans="2:18" ht="15.75">
      <c r="B575" s="104">
        <f aca="true" t="shared" si="99" ref="B575:B585">+B574+1</f>
        <v>2</v>
      </c>
      <c r="C575" s="41" t="s">
        <v>499</v>
      </c>
      <c r="D575" s="41" t="s">
        <v>36</v>
      </c>
      <c r="E575" s="42">
        <v>198</v>
      </c>
      <c r="F575" s="43">
        <v>10</v>
      </c>
      <c r="G575" s="44">
        <f t="shared" si="96"/>
        <v>19.8</v>
      </c>
      <c r="H575" s="45">
        <v>-151.552</v>
      </c>
      <c r="I575" s="45">
        <v>571.4976</v>
      </c>
      <c r="J575" s="45">
        <v>31.8593</v>
      </c>
      <c r="K575" s="45">
        <v>43.4673</v>
      </c>
      <c r="L575" s="45">
        <v>-87.657</v>
      </c>
      <c r="M575" s="46">
        <f t="shared" si="97"/>
        <v>0</v>
      </c>
      <c r="N575" s="45">
        <v>-87.657</v>
      </c>
      <c r="O575" s="47">
        <v>0</v>
      </c>
      <c r="P575" s="47">
        <v>0</v>
      </c>
      <c r="Q575" s="48">
        <f t="shared" si="98"/>
        <v>0</v>
      </c>
      <c r="R575" s="49">
        <v>3808</v>
      </c>
    </row>
    <row r="576" spans="2:18" ht="15.75">
      <c r="B576" s="104">
        <f t="shared" si="99"/>
        <v>3</v>
      </c>
      <c r="C576" s="41" t="s">
        <v>500</v>
      </c>
      <c r="D576" s="41" t="s">
        <v>36</v>
      </c>
      <c r="E576" s="42">
        <v>11571.544</v>
      </c>
      <c r="F576" s="43">
        <v>10</v>
      </c>
      <c r="G576" s="44">
        <f t="shared" si="96"/>
        <v>1157.1544</v>
      </c>
      <c r="H576" s="45">
        <v>28470.671</v>
      </c>
      <c r="I576" s="45">
        <v>62696.749</v>
      </c>
      <c r="J576" s="45">
        <v>62434.557</v>
      </c>
      <c r="K576" s="45">
        <v>1965.971</v>
      </c>
      <c r="L576" s="45">
        <v>2600.583</v>
      </c>
      <c r="M576" s="46">
        <f t="shared" si="97"/>
        <v>0</v>
      </c>
      <c r="N576" s="45">
        <v>2600.583</v>
      </c>
      <c r="O576" s="47">
        <v>21.5</v>
      </c>
      <c r="P576" s="47">
        <v>0</v>
      </c>
      <c r="Q576" s="48">
        <f t="shared" si="98"/>
        <v>21.5</v>
      </c>
      <c r="R576" s="49">
        <v>13389</v>
      </c>
    </row>
    <row r="577" spans="2:18" ht="15.75">
      <c r="B577" s="104">
        <f t="shared" si="99"/>
        <v>4</v>
      </c>
      <c r="C577" s="41" t="s">
        <v>501</v>
      </c>
      <c r="D577" s="41" t="s">
        <v>36</v>
      </c>
      <c r="E577" s="42">
        <v>80</v>
      </c>
      <c r="F577" s="43">
        <v>10</v>
      </c>
      <c r="G577" s="44">
        <f t="shared" si="96"/>
        <v>8</v>
      </c>
      <c r="H577" s="45">
        <v>196.8342</v>
      </c>
      <c r="I577" s="45">
        <v>203.9305</v>
      </c>
      <c r="J577" s="45">
        <v>28.2188</v>
      </c>
      <c r="K577" s="45">
        <v>0.0179</v>
      </c>
      <c r="L577" s="45">
        <v>-15.987</v>
      </c>
      <c r="M577" s="46">
        <f t="shared" si="97"/>
        <v>0</v>
      </c>
      <c r="N577" s="45">
        <v>-15.987</v>
      </c>
      <c r="O577" s="47">
        <v>0</v>
      </c>
      <c r="P577" s="47">
        <v>0</v>
      </c>
      <c r="Q577" s="48">
        <f t="shared" si="98"/>
        <v>0</v>
      </c>
      <c r="R577" s="49">
        <v>41</v>
      </c>
    </row>
    <row r="578" spans="2:18" ht="15.75">
      <c r="B578" s="104">
        <f t="shared" si="99"/>
        <v>5</v>
      </c>
      <c r="C578" s="41" t="s">
        <v>502</v>
      </c>
      <c r="D578" s="41" t="s">
        <v>36</v>
      </c>
      <c r="E578" s="42">
        <v>8802.532</v>
      </c>
      <c r="F578" s="43">
        <v>10</v>
      </c>
      <c r="G578" s="44">
        <f t="shared" si="96"/>
        <v>880.2531999999999</v>
      </c>
      <c r="H578" s="45">
        <v>21328.008</v>
      </c>
      <c r="I578" s="45">
        <v>56964.461</v>
      </c>
      <c r="J578" s="45">
        <v>55947.078</v>
      </c>
      <c r="K578" s="45">
        <v>2208.13</v>
      </c>
      <c r="L578" s="45">
        <v>8059.525</v>
      </c>
      <c r="M578" s="46">
        <f t="shared" si="97"/>
        <v>93.3819999999996</v>
      </c>
      <c r="N578" s="45">
        <v>7966.143</v>
      </c>
      <c r="O578" s="47">
        <v>54.5</v>
      </c>
      <c r="P578" s="47">
        <v>0</v>
      </c>
      <c r="Q578" s="48">
        <f t="shared" si="98"/>
        <v>54.5</v>
      </c>
      <c r="R578" s="49">
        <v>65806</v>
      </c>
    </row>
    <row r="579" spans="2:18" ht="15.75">
      <c r="B579" s="104">
        <f t="shared" si="99"/>
        <v>6</v>
      </c>
      <c r="C579" s="41" t="s">
        <v>503</v>
      </c>
      <c r="D579" s="41" t="s">
        <v>36</v>
      </c>
      <c r="E579" s="42">
        <v>46084.762</v>
      </c>
      <c r="F579" s="130">
        <v>3.5</v>
      </c>
      <c r="G579" s="44">
        <f t="shared" si="96"/>
        <v>13167.074857142858</v>
      </c>
      <c r="H579" s="45">
        <v>6919.464</v>
      </c>
      <c r="I579" s="45">
        <v>93075.677</v>
      </c>
      <c r="J579" s="45">
        <v>49808.514</v>
      </c>
      <c r="K579" s="45">
        <v>1874.891</v>
      </c>
      <c r="L579" s="45">
        <v>-15752.045</v>
      </c>
      <c r="M579" s="46">
        <f t="shared" si="97"/>
        <v>319.86199999999917</v>
      </c>
      <c r="N579" s="45">
        <v>-16071.907</v>
      </c>
      <c r="O579" s="47">
        <v>0</v>
      </c>
      <c r="P579" s="47">
        <v>0</v>
      </c>
      <c r="Q579" s="48">
        <f t="shared" si="98"/>
        <v>0</v>
      </c>
      <c r="R579" s="49">
        <v>15619</v>
      </c>
    </row>
    <row r="580" spans="2:18" ht="15.75">
      <c r="B580" s="104">
        <f t="shared" si="99"/>
        <v>7</v>
      </c>
      <c r="C580" s="41" t="s">
        <v>504</v>
      </c>
      <c r="D580" s="41" t="s">
        <v>36</v>
      </c>
      <c r="E580" s="42">
        <v>1694.586</v>
      </c>
      <c r="F580" s="43">
        <v>10</v>
      </c>
      <c r="G580" s="44">
        <f t="shared" si="96"/>
        <v>169.4586</v>
      </c>
      <c r="H580" s="45">
        <v>6560.849</v>
      </c>
      <c r="I580" s="45">
        <v>7353.374</v>
      </c>
      <c r="J580" s="45">
        <v>7387.857</v>
      </c>
      <c r="K580" s="45">
        <v>84.307</v>
      </c>
      <c r="L580" s="45">
        <v>659.693</v>
      </c>
      <c r="M580" s="46">
        <f t="shared" si="97"/>
        <v>5</v>
      </c>
      <c r="N580" s="45">
        <v>654.693</v>
      </c>
      <c r="O580" s="47">
        <v>20</v>
      </c>
      <c r="P580" s="47">
        <v>0</v>
      </c>
      <c r="Q580" s="48">
        <f t="shared" si="98"/>
        <v>20</v>
      </c>
      <c r="R580" s="49">
        <v>830</v>
      </c>
    </row>
    <row r="581" spans="2:18" ht="15.75">
      <c r="B581" s="104">
        <f t="shared" si="99"/>
        <v>8</v>
      </c>
      <c r="C581" s="41" t="s">
        <v>505</v>
      </c>
      <c r="D581" s="41" t="s">
        <v>36</v>
      </c>
      <c r="E581" s="42">
        <v>120</v>
      </c>
      <c r="F581" s="43">
        <v>10</v>
      </c>
      <c r="G581" s="44">
        <f t="shared" si="96"/>
        <v>12</v>
      </c>
      <c r="H581" s="45">
        <v>345.5712</v>
      </c>
      <c r="I581" s="45">
        <v>383.1155</v>
      </c>
      <c r="J581" s="45">
        <v>405.6124</v>
      </c>
      <c r="K581" s="45">
        <v>0.0352</v>
      </c>
      <c r="L581" s="45">
        <v>24.1775</v>
      </c>
      <c r="M581" s="46">
        <f t="shared" si="97"/>
        <v>0</v>
      </c>
      <c r="N581" s="45">
        <v>24.1775</v>
      </c>
      <c r="O581" s="47">
        <v>0</v>
      </c>
      <c r="P581" s="47">
        <v>5</v>
      </c>
      <c r="Q581" s="48">
        <f t="shared" si="98"/>
        <v>5</v>
      </c>
      <c r="R581" s="49">
        <v>1007</v>
      </c>
    </row>
    <row r="582" spans="2:18" ht="15.75">
      <c r="B582" s="104">
        <f t="shared" si="99"/>
        <v>9</v>
      </c>
      <c r="C582" s="41" t="s">
        <v>506</v>
      </c>
      <c r="D582" s="41" t="s">
        <v>36</v>
      </c>
      <c r="E582" s="42">
        <v>178.3326</v>
      </c>
      <c r="F582" s="43">
        <v>10</v>
      </c>
      <c r="G582" s="44">
        <f t="shared" si="96"/>
        <v>17.833260000000003</v>
      </c>
      <c r="H582" s="45">
        <v>282.4232</v>
      </c>
      <c r="I582" s="45">
        <v>292.4344</v>
      </c>
      <c r="J582" s="45">
        <v>0</v>
      </c>
      <c r="K582" s="45">
        <v>0.0023</v>
      </c>
      <c r="L582" s="45">
        <v>-19.9064</v>
      </c>
      <c r="M582" s="46">
        <f t="shared" si="97"/>
        <v>0</v>
      </c>
      <c r="N582" s="45">
        <v>-19.9064</v>
      </c>
      <c r="O582" s="47">
        <v>0</v>
      </c>
      <c r="P582" s="47">
        <v>0</v>
      </c>
      <c r="Q582" s="48">
        <f t="shared" si="98"/>
        <v>0</v>
      </c>
      <c r="R582" s="49">
        <v>1563</v>
      </c>
    </row>
    <row r="583" spans="2:18" ht="15.75">
      <c r="B583" s="104">
        <f t="shared" si="99"/>
        <v>10</v>
      </c>
      <c r="C583" s="41" t="s">
        <v>507</v>
      </c>
      <c r="D583" s="41" t="s">
        <v>36</v>
      </c>
      <c r="E583" s="42">
        <v>190.92</v>
      </c>
      <c r="F583" s="43">
        <v>10</v>
      </c>
      <c r="G583" s="44">
        <f t="shared" si="96"/>
        <v>19.092</v>
      </c>
      <c r="H583" s="45">
        <v>1081.1035</v>
      </c>
      <c r="I583" s="45">
        <v>3240.9239</v>
      </c>
      <c r="J583" s="45">
        <v>2286.3573</v>
      </c>
      <c r="K583" s="45">
        <v>211.4472</v>
      </c>
      <c r="L583" s="45">
        <v>112.669</v>
      </c>
      <c r="M583" s="46">
        <f t="shared" si="97"/>
        <v>0.3579999999999899</v>
      </c>
      <c r="N583" s="45">
        <v>112.311</v>
      </c>
      <c r="O583" s="47">
        <v>25</v>
      </c>
      <c r="P583" s="47">
        <v>0</v>
      </c>
      <c r="Q583" s="48">
        <f t="shared" si="98"/>
        <v>25</v>
      </c>
      <c r="R583" s="49">
        <v>1076</v>
      </c>
    </row>
    <row r="584" spans="2:18" ht="15.75">
      <c r="B584" s="115">
        <f t="shared" si="99"/>
        <v>11</v>
      </c>
      <c r="C584" s="50" t="s">
        <v>508</v>
      </c>
      <c r="D584" s="50" t="s">
        <v>36</v>
      </c>
      <c r="E584" s="51">
        <v>1366.758</v>
      </c>
      <c r="F584" s="52">
        <v>10</v>
      </c>
      <c r="G584" s="53">
        <f t="shared" si="96"/>
        <v>136.6758</v>
      </c>
      <c r="H584" s="54">
        <v>1881.632</v>
      </c>
      <c r="I584" s="54">
        <v>7964.162</v>
      </c>
      <c r="J584" s="54">
        <v>3627.586</v>
      </c>
      <c r="K584" s="54">
        <v>572.898</v>
      </c>
      <c r="L584" s="54">
        <v>-297.762</v>
      </c>
      <c r="M584" s="58">
        <f t="shared" si="97"/>
        <v>0</v>
      </c>
      <c r="N584" s="54">
        <v>-297.762</v>
      </c>
      <c r="O584" s="55">
        <v>0</v>
      </c>
      <c r="P584" s="55">
        <v>0</v>
      </c>
      <c r="Q584" s="59">
        <f t="shared" si="98"/>
        <v>0</v>
      </c>
      <c r="R584" s="60">
        <v>4262</v>
      </c>
    </row>
    <row r="585" spans="2:18" ht="15.75">
      <c r="B585" s="104">
        <f t="shared" si="99"/>
        <v>12</v>
      </c>
      <c r="C585" s="41" t="s">
        <v>509</v>
      </c>
      <c r="D585" s="41" t="s">
        <v>36</v>
      </c>
      <c r="E585" s="42">
        <v>150</v>
      </c>
      <c r="F585" s="43">
        <v>10</v>
      </c>
      <c r="G585" s="44">
        <f t="shared" si="96"/>
        <v>15</v>
      </c>
      <c r="H585" s="45">
        <v>162.9138</v>
      </c>
      <c r="I585" s="45">
        <v>163.2646</v>
      </c>
      <c r="J585" s="45">
        <v>0</v>
      </c>
      <c r="K585" s="45">
        <v>0</v>
      </c>
      <c r="L585" s="45">
        <v>-4.5435</v>
      </c>
      <c r="M585" s="46">
        <f t="shared" si="97"/>
        <v>0</v>
      </c>
      <c r="N585" s="45">
        <v>-4.5435</v>
      </c>
      <c r="O585" s="47">
        <v>0</v>
      </c>
      <c r="P585" s="47">
        <v>0</v>
      </c>
      <c r="Q585" s="48">
        <f t="shared" si="98"/>
        <v>0</v>
      </c>
      <c r="R585" s="49">
        <v>4566</v>
      </c>
    </row>
    <row r="586" spans="2:18" ht="15.75">
      <c r="B586" s="116"/>
      <c r="C586" s="62"/>
      <c r="D586" s="62"/>
      <c r="E586" s="63"/>
      <c r="F586" s="64"/>
      <c r="G586" s="65"/>
      <c r="H586" s="66"/>
      <c r="I586" s="66"/>
      <c r="J586" s="66"/>
      <c r="K586" s="66"/>
      <c r="L586" s="66"/>
      <c r="M586" s="67"/>
      <c r="N586" s="66"/>
      <c r="O586" s="68"/>
      <c r="P586" s="68"/>
      <c r="Q586" s="69"/>
      <c r="R586" s="70"/>
    </row>
    <row r="587" spans="2:18" ht="15.75">
      <c r="B587" s="116"/>
      <c r="C587" s="62"/>
      <c r="D587" s="62"/>
      <c r="E587" s="63"/>
      <c r="F587" s="64"/>
      <c r="G587" s="65"/>
      <c r="H587" s="66"/>
      <c r="I587" s="66"/>
      <c r="J587" s="66"/>
      <c r="K587" s="66"/>
      <c r="L587" s="66"/>
      <c r="M587" s="67"/>
      <c r="N587" s="66"/>
      <c r="O587" s="68"/>
      <c r="P587" s="68"/>
      <c r="Q587" s="69"/>
      <c r="R587" s="70"/>
    </row>
    <row r="588" spans="2:18" ht="18.75">
      <c r="B588" s="116"/>
      <c r="C588" s="71" t="s">
        <v>58</v>
      </c>
      <c r="D588" s="62"/>
      <c r="E588" s="63"/>
      <c r="F588" s="64"/>
      <c r="G588" s="65"/>
      <c r="H588" s="66"/>
      <c r="I588" s="66"/>
      <c r="J588" s="66"/>
      <c r="K588" s="66"/>
      <c r="L588" s="66"/>
      <c r="M588" s="67"/>
      <c r="N588" s="66"/>
      <c r="O588" s="68"/>
      <c r="P588" s="68"/>
      <c r="Q588" s="69"/>
      <c r="R588" s="70"/>
    </row>
    <row r="589" spans="2:18" ht="15.75">
      <c r="B589" s="104">
        <f>+B585+1</f>
        <v>13</v>
      </c>
      <c r="C589" s="41" t="s">
        <v>510</v>
      </c>
      <c r="D589" s="41" t="s">
        <v>36</v>
      </c>
      <c r="E589" s="42">
        <v>1476.188</v>
      </c>
      <c r="F589" s="43">
        <v>10</v>
      </c>
      <c r="G589" s="44">
        <f>+E589/F589</f>
        <v>147.61880000000002</v>
      </c>
      <c r="H589" s="45">
        <v>-40.958</v>
      </c>
      <c r="I589" s="45">
        <v>7116.143</v>
      </c>
      <c r="J589" s="45">
        <v>4499.145</v>
      </c>
      <c r="K589" s="45">
        <v>523.976</v>
      </c>
      <c r="L589" s="45">
        <v>-162.113</v>
      </c>
      <c r="M589" s="46">
        <f>+L589-N589</f>
        <v>0.556999999999988</v>
      </c>
      <c r="N589" s="45">
        <v>-162.67</v>
      </c>
      <c r="O589" s="47">
        <v>0</v>
      </c>
      <c r="P589" s="47">
        <v>0</v>
      </c>
      <c r="Q589" s="48">
        <f>SUM(O589:P589)</f>
        <v>0</v>
      </c>
      <c r="R589" s="49">
        <v>2173</v>
      </c>
    </row>
    <row r="590" spans="2:18" ht="15.75">
      <c r="B590" s="104"/>
      <c r="C590" s="41"/>
      <c r="D590" s="41"/>
      <c r="E590" s="42"/>
      <c r="F590" s="43"/>
      <c r="G590" s="44"/>
      <c r="H590" s="45"/>
      <c r="I590" s="45"/>
      <c r="J590" s="45"/>
      <c r="K590" s="45"/>
      <c r="L590" s="45"/>
      <c r="M590" s="46"/>
      <c r="N590" s="45"/>
      <c r="O590" s="47"/>
      <c r="P590" s="47"/>
      <c r="Q590" s="48"/>
      <c r="R590" s="49"/>
    </row>
    <row r="591" spans="2:18" s="112" customFormat="1" ht="15.75">
      <c r="B591" s="104">
        <f>COUNT(B574:B590)</f>
        <v>13</v>
      </c>
      <c r="C591" s="105"/>
      <c r="D591" s="105"/>
      <c r="E591" s="105">
        <f>SUBTOTAL(9,E574:E590)</f>
        <v>75339.12259999999</v>
      </c>
      <c r="F591" s="41"/>
      <c r="G591" s="107">
        <f aca="true" t="shared" si="100" ref="G591:N591">SUBTOTAL(9,G574:G590)</f>
        <v>16092.510917142858</v>
      </c>
      <c r="H591" s="105">
        <f t="shared" si="100"/>
        <v>70015.5259</v>
      </c>
      <c r="I591" s="105">
        <f t="shared" si="100"/>
        <v>244546.18650000004</v>
      </c>
      <c r="J591" s="105">
        <f t="shared" si="100"/>
        <v>186456.7848</v>
      </c>
      <c r="K591" s="105">
        <f t="shared" si="100"/>
        <v>7534.5329</v>
      </c>
      <c r="L591" s="105">
        <f t="shared" si="100"/>
        <v>-4980.567400000001</v>
      </c>
      <c r="M591" s="107">
        <f t="shared" si="100"/>
        <v>419.4819999999987</v>
      </c>
      <c r="N591" s="105">
        <f t="shared" si="100"/>
        <v>-5400.049399999998</v>
      </c>
      <c r="O591" s="114"/>
      <c r="P591" s="114"/>
      <c r="Q591" s="110"/>
      <c r="R591" s="111">
        <f>SUM(R574:R590)</f>
        <v>114252</v>
      </c>
    </row>
    <row r="592" spans="2:18" ht="15.75">
      <c r="B592" s="82"/>
      <c r="C592" s="83"/>
      <c r="D592" s="83"/>
      <c r="E592" s="84"/>
      <c r="F592" s="85"/>
      <c r="G592" s="86"/>
      <c r="H592" s="93"/>
      <c r="I592" s="93"/>
      <c r="J592" s="94"/>
      <c r="K592" s="93"/>
      <c r="L592" s="94"/>
      <c r="M592" s="98"/>
      <c r="N592" s="94"/>
      <c r="O592" s="96"/>
      <c r="P592" s="96"/>
      <c r="Q592" s="97"/>
      <c r="R592" s="99"/>
    </row>
    <row r="593" spans="2:18" ht="18">
      <c r="B593" s="82"/>
      <c r="C593" s="33" t="s">
        <v>511</v>
      </c>
      <c r="D593" s="92"/>
      <c r="E593" s="84"/>
      <c r="F593" s="85"/>
      <c r="G593" s="86"/>
      <c r="H593" s="93"/>
      <c r="I593" s="93"/>
      <c r="J593" s="94"/>
      <c r="K593" s="93"/>
      <c r="L593" s="94"/>
      <c r="M593" s="98"/>
      <c r="N593" s="94"/>
      <c r="O593" s="96"/>
      <c r="P593" s="96"/>
      <c r="Q593" s="97"/>
      <c r="R593" s="99"/>
    </row>
    <row r="594" spans="2:18" ht="15.75">
      <c r="B594" s="82"/>
      <c r="C594" s="83"/>
      <c r="D594" s="83"/>
      <c r="E594" s="84"/>
      <c r="F594" s="85"/>
      <c r="G594" s="86"/>
      <c r="H594" s="93"/>
      <c r="I594" s="93"/>
      <c r="J594" s="94"/>
      <c r="K594" s="93"/>
      <c r="L594" s="94"/>
      <c r="M594" s="98"/>
      <c r="N594" s="94"/>
      <c r="O594" s="96"/>
      <c r="P594" s="96"/>
      <c r="Q594" s="97"/>
      <c r="R594" s="99"/>
    </row>
    <row r="595" spans="2:18" ht="15.75">
      <c r="B595" s="104">
        <v>1</v>
      </c>
      <c r="C595" s="41" t="s">
        <v>512</v>
      </c>
      <c r="D595" s="41" t="s">
        <v>36</v>
      </c>
      <c r="E595" s="42">
        <v>480</v>
      </c>
      <c r="F595" s="43">
        <v>10</v>
      </c>
      <c r="G595" s="44">
        <f aca="true" t="shared" si="101" ref="G595:G600">+E595/F595</f>
        <v>48</v>
      </c>
      <c r="H595" s="45">
        <v>5535.849</v>
      </c>
      <c r="I595" s="45">
        <v>15513.336</v>
      </c>
      <c r="J595" s="45">
        <v>53242.33</v>
      </c>
      <c r="K595" s="45">
        <v>0</v>
      </c>
      <c r="L595" s="45">
        <v>3529.552</v>
      </c>
      <c r="M595" s="46">
        <f aca="true" t="shared" si="102" ref="M595:M600">+L595-N595</f>
        <v>888</v>
      </c>
      <c r="N595" s="45">
        <v>2641.552</v>
      </c>
      <c r="O595" s="47">
        <v>200</v>
      </c>
      <c r="P595" s="47">
        <v>20</v>
      </c>
      <c r="Q595" s="48">
        <f aca="true" t="shared" si="103" ref="Q595:Q600">SUM(O595:P595)</f>
        <v>220</v>
      </c>
      <c r="R595" s="49">
        <v>2094</v>
      </c>
    </row>
    <row r="596" spans="2:18" ht="15.75">
      <c r="B596" s="104">
        <f>+B595+1</f>
        <v>2</v>
      </c>
      <c r="C596" s="41" t="s">
        <v>513</v>
      </c>
      <c r="D596" s="41" t="s">
        <v>36</v>
      </c>
      <c r="E596" s="42">
        <v>1715.19</v>
      </c>
      <c r="F596" s="43">
        <v>10</v>
      </c>
      <c r="G596" s="44">
        <f t="shared" si="101"/>
        <v>171.519</v>
      </c>
      <c r="H596" s="45">
        <v>30965.054</v>
      </c>
      <c r="I596" s="45">
        <v>127110.02</v>
      </c>
      <c r="J596" s="45">
        <v>495278.533</v>
      </c>
      <c r="K596" s="45">
        <v>1367.898</v>
      </c>
      <c r="L596" s="45">
        <v>21377.412</v>
      </c>
      <c r="M596" s="46">
        <f t="shared" si="102"/>
        <v>7323.617</v>
      </c>
      <c r="N596" s="45">
        <v>14053.795</v>
      </c>
      <c r="O596" s="47">
        <v>235</v>
      </c>
      <c r="P596" s="47">
        <v>0</v>
      </c>
      <c r="Q596" s="48">
        <f t="shared" si="103"/>
        <v>235</v>
      </c>
      <c r="R596" s="49">
        <v>12737</v>
      </c>
    </row>
    <row r="597" spans="2:18" ht="15.75">
      <c r="B597" s="40">
        <f>+B596+1</f>
        <v>3</v>
      </c>
      <c r="C597" s="41" t="s">
        <v>514</v>
      </c>
      <c r="D597" s="41" t="s">
        <v>36</v>
      </c>
      <c r="E597" s="42">
        <v>226.4</v>
      </c>
      <c r="F597" s="43">
        <v>10</v>
      </c>
      <c r="G597" s="44">
        <f t="shared" si="101"/>
        <v>22.64</v>
      </c>
      <c r="H597" s="45">
        <v>226.276</v>
      </c>
      <c r="I597" s="45">
        <v>861.716</v>
      </c>
      <c r="J597" s="45">
        <v>1125.939</v>
      </c>
      <c r="K597" s="45">
        <v>19.735</v>
      </c>
      <c r="L597" s="45">
        <v>-182.73</v>
      </c>
      <c r="M597" s="46">
        <f t="shared" si="102"/>
        <v>-27.308999999999997</v>
      </c>
      <c r="N597" s="45">
        <v>-155.421</v>
      </c>
      <c r="O597" s="47">
        <v>0</v>
      </c>
      <c r="P597" s="47">
        <v>0</v>
      </c>
      <c r="Q597" s="48">
        <f t="shared" si="103"/>
        <v>0</v>
      </c>
      <c r="R597" s="49">
        <v>838</v>
      </c>
    </row>
    <row r="598" spans="2:18" ht="15.75">
      <c r="B598" s="40">
        <f>+B597+1</f>
        <v>4</v>
      </c>
      <c r="C598" s="41" t="s">
        <v>515</v>
      </c>
      <c r="D598" s="41" t="s">
        <v>36</v>
      </c>
      <c r="E598" s="42">
        <v>547.904</v>
      </c>
      <c r="F598" s="43">
        <v>10</v>
      </c>
      <c r="G598" s="44">
        <f t="shared" si="101"/>
        <v>54.7904</v>
      </c>
      <c r="H598" s="45">
        <v>13611.638</v>
      </c>
      <c r="I598" s="45">
        <v>39664.859</v>
      </c>
      <c r="J598" s="45">
        <v>139844.689</v>
      </c>
      <c r="K598" s="45">
        <v>970.267</v>
      </c>
      <c r="L598" s="45">
        <v>7723.34</v>
      </c>
      <c r="M598" s="46">
        <f t="shared" si="102"/>
        <v>2586.246</v>
      </c>
      <c r="N598" s="45">
        <v>5137.094</v>
      </c>
      <c r="O598" s="47">
        <v>500</v>
      </c>
      <c r="P598" s="47">
        <v>25</v>
      </c>
      <c r="Q598" s="48">
        <f t="shared" si="103"/>
        <v>525</v>
      </c>
      <c r="R598" s="49">
        <v>5502</v>
      </c>
    </row>
    <row r="599" spans="2:18" ht="15.75">
      <c r="B599" s="40">
        <f>+B598+1</f>
        <v>5</v>
      </c>
      <c r="C599" s="41" t="s">
        <v>516</v>
      </c>
      <c r="D599" s="41" t="s">
        <v>36</v>
      </c>
      <c r="E599" s="42">
        <v>5491.053</v>
      </c>
      <c r="F599" s="43">
        <v>10</v>
      </c>
      <c r="G599" s="44">
        <f t="shared" si="101"/>
        <v>549.1052999999999</v>
      </c>
      <c r="H599" s="45">
        <v>17138.849</v>
      </c>
      <c r="I599" s="45">
        <v>97647.643</v>
      </c>
      <c r="J599" s="45">
        <v>124155.033</v>
      </c>
      <c r="K599" s="45">
        <v>789.247</v>
      </c>
      <c r="L599" s="45">
        <v>3981.231</v>
      </c>
      <c r="M599" s="46">
        <f t="shared" si="102"/>
        <v>1484.5410000000002</v>
      </c>
      <c r="N599" s="45">
        <v>2496.69</v>
      </c>
      <c r="O599" s="47">
        <v>35</v>
      </c>
      <c r="P599" s="47">
        <v>0</v>
      </c>
      <c r="Q599" s="48">
        <f t="shared" si="103"/>
        <v>35</v>
      </c>
      <c r="R599" s="49">
        <v>16022</v>
      </c>
    </row>
    <row r="600" spans="2:18" ht="15.75">
      <c r="B600" s="40">
        <f>+B599+1</f>
        <v>6</v>
      </c>
      <c r="C600" s="41" t="s">
        <v>517</v>
      </c>
      <c r="D600" s="41" t="s">
        <v>36</v>
      </c>
      <c r="E600" s="42">
        <v>6711.744</v>
      </c>
      <c r="F600" s="43">
        <v>10</v>
      </c>
      <c r="G600" s="44">
        <f t="shared" si="101"/>
        <v>671.1744</v>
      </c>
      <c r="H600" s="45">
        <v>10315.06</v>
      </c>
      <c r="I600" s="45">
        <v>71702.838</v>
      </c>
      <c r="J600" s="45">
        <v>76642.399</v>
      </c>
      <c r="K600" s="45">
        <v>2370.674</v>
      </c>
      <c r="L600" s="45">
        <v>2381.627</v>
      </c>
      <c r="M600" s="46">
        <f t="shared" si="102"/>
        <v>1390.56</v>
      </c>
      <c r="N600" s="45">
        <v>991.067</v>
      </c>
      <c r="O600" s="47">
        <v>12.5</v>
      </c>
      <c r="P600" s="47">
        <v>0</v>
      </c>
      <c r="Q600" s="48">
        <f t="shared" si="103"/>
        <v>12.5</v>
      </c>
      <c r="R600" s="49">
        <v>19279</v>
      </c>
    </row>
    <row r="601" spans="2:18" ht="15.75">
      <c r="B601" s="40"/>
      <c r="C601" s="41"/>
      <c r="D601" s="41"/>
      <c r="E601" s="42"/>
      <c r="F601" s="43"/>
      <c r="G601" s="44"/>
      <c r="H601" s="45"/>
      <c r="I601" s="45"/>
      <c r="J601" s="45"/>
      <c r="K601" s="45"/>
      <c r="L601" s="45"/>
      <c r="M601" s="46"/>
      <c r="N601" s="45"/>
      <c r="O601" s="47"/>
      <c r="P601" s="47"/>
      <c r="Q601" s="48"/>
      <c r="R601" s="49"/>
    </row>
    <row r="602" spans="2:18" s="112" customFormat="1" ht="15.75">
      <c r="B602" s="104">
        <f>COUNT(B595:B601)</f>
        <v>6</v>
      </c>
      <c r="C602" s="105"/>
      <c r="D602" s="105"/>
      <c r="E602" s="105">
        <f>SUBTOTAL(9,E595:E601)</f>
        <v>15172.291000000001</v>
      </c>
      <c r="F602" s="41"/>
      <c r="G602" s="107">
        <f aca="true" t="shared" si="104" ref="G602:N602">SUBTOTAL(9,G595:G601)</f>
        <v>1517.2291</v>
      </c>
      <c r="H602" s="105">
        <f t="shared" si="104"/>
        <v>77792.726</v>
      </c>
      <c r="I602" s="105">
        <f t="shared" si="104"/>
        <v>352500.41199999995</v>
      </c>
      <c r="J602" s="105">
        <f t="shared" si="104"/>
        <v>890288.923</v>
      </c>
      <c r="K602" s="105">
        <f t="shared" si="104"/>
        <v>5517.821</v>
      </c>
      <c r="L602" s="105">
        <f t="shared" si="104"/>
        <v>38810.432</v>
      </c>
      <c r="M602" s="107">
        <f t="shared" si="104"/>
        <v>13645.655</v>
      </c>
      <c r="N602" s="105">
        <f t="shared" si="104"/>
        <v>25164.777000000002</v>
      </c>
      <c r="O602" s="114"/>
      <c r="P602" s="114"/>
      <c r="Q602" s="110"/>
      <c r="R602" s="111">
        <f>SUBTOTAL(9,R595:R601)</f>
        <v>56472</v>
      </c>
    </row>
    <row r="603" spans="2:18" ht="15.75">
      <c r="B603" s="82"/>
      <c r="C603" s="83"/>
      <c r="D603" s="83"/>
      <c r="E603" s="84"/>
      <c r="F603" s="85"/>
      <c r="G603" s="86"/>
      <c r="H603" s="93"/>
      <c r="I603" s="93"/>
      <c r="J603" s="94"/>
      <c r="K603" s="93"/>
      <c r="L603" s="94"/>
      <c r="M603" s="98"/>
      <c r="N603" s="94"/>
      <c r="O603" s="96"/>
      <c r="P603" s="96"/>
      <c r="Q603" s="97"/>
      <c r="R603" s="99"/>
    </row>
    <row r="604" spans="2:18" ht="18">
      <c r="B604" s="82"/>
      <c r="C604" s="33" t="s">
        <v>518</v>
      </c>
      <c r="D604" s="92"/>
      <c r="E604" s="84"/>
      <c r="F604" s="85"/>
      <c r="G604" s="86"/>
      <c r="H604" s="93"/>
      <c r="I604" s="93"/>
      <c r="J604" s="94"/>
      <c r="K604" s="93"/>
      <c r="L604" s="94"/>
      <c r="M604" s="98"/>
      <c r="N604" s="94"/>
      <c r="O604" s="96"/>
      <c r="P604" s="96"/>
      <c r="Q604" s="97"/>
      <c r="R604" s="99"/>
    </row>
    <row r="605" spans="2:18" ht="15.75">
      <c r="B605" s="82"/>
      <c r="C605" s="83"/>
      <c r="D605" s="83"/>
      <c r="E605" s="84"/>
      <c r="F605" s="85"/>
      <c r="G605" s="86"/>
      <c r="H605" s="93"/>
      <c r="I605" s="93"/>
      <c r="J605" s="94"/>
      <c r="K605" s="93"/>
      <c r="L605" s="94"/>
      <c r="M605" s="98"/>
      <c r="N605" s="94"/>
      <c r="O605" s="96"/>
      <c r="P605" s="96"/>
      <c r="Q605" s="97"/>
      <c r="R605" s="99"/>
    </row>
    <row r="606" spans="2:18" ht="15.75">
      <c r="B606" s="104">
        <v>1</v>
      </c>
      <c r="C606" s="41" t="s">
        <v>519</v>
      </c>
      <c r="D606" s="41" t="s">
        <v>36</v>
      </c>
      <c r="E606" s="42">
        <v>367.5</v>
      </c>
      <c r="F606" s="43">
        <v>10</v>
      </c>
      <c r="G606" s="44">
        <f>+E606/F606</f>
        <v>36.75</v>
      </c>
      <c r="H606" s="45">
        <v>6199.03</v>
      </c>
      <c r="I606" s="45">
        <v>12590.901</v>
      </c>
      <c r="J606" s="45">
        <v>6697.201</v>
      </c>
      <c r="K606" s="45">
        <v>187.863</v>
      </c>
      <c r="L606" s="45">
        <v>3960.305</v>
      </c>
      <c r="M606" s="46">
        <f>+L606-N606</f>
        <v>1399.893</v>
      </c>
      <c r="N606" s="45">
        <v>2560.412</v>
      </c>
      <c r="O606" s="47">
        <v>32.38</v>
      </c>
      <c r="P606" s="47">
        <v>0</v>
      </c>
      <c r="Q606" s="48">
        <f>SUM(O606:P606)</f>
        <v>32.38</v>
      </c>
      <c r="R606" s="49">
        <v>2046</v>
      </c>
    </row>
    <row r="607" spans="2:18" ht="15.75">
      <c r="B607" s="40">
        <f>+B606+1</f>
        <v>2</v>
      </c>
      <c r="C607" s="41" t="s">
        <v>520</v>
      </c>
      <c r="D607" s="41" t="s">
        <v>36</v>
      </c>
      <c r="E607" s="42">
        <v>43009.284</v>
      </c>
      <c r="F607" s="43">
        <v>10</v>
      </c>
      <c r="G607" s="44">
        <f>+E607/F607</f>
        <v>4300.9284</v>
      </c>
      <c r="H607" s="45">
        <v>109371.425</v>
      </c>
      <c r="I607" s="45">
        <v>150568.387</v>
      </c>
      <c r="J607" s="45">
        <v>125445.674</v>
      </c>
      <c r="K607" s="45">
        <v>531.799</v>
      </c>
      <c r="L607" s="45">
        <v>83360.809</v>
      </c>
      <c r="M607" s="46">
        <f>+L607-N607</f>
        <v>33747.21599999999</v>
      </c>
      <c r="N607" s="45">
        <v>49613.593</v>
      </c>
      <c r="O607" s="47">
        <v>95</v>
      </c>
      <c r="P607" s="47">
        <v>0</v>
      </c>
      <c r="Q607" s="48">
        <f>SUM(O607:P607)</f>
        <v>95</v>
      </c>
      <c r="R607" s="49">
        <v>32157</v>
      </c>
    </row>
    <row r="608" spans="2:18" ht="15.75">
      <c r="B608" s="40">
        <f>+B607+1</f>
        <v>3</v>
      </c>
      <c r="C608" s="41" t="s">
        <v>521</v>
      </c>
      <c r="D608" s="41" t="s">
        <v>36</v>
      </c>
      <c r="E608" s="42">
        <v>1971.216</v>
      </c>
      <c r="F608" s="43">
        <v>10</v>
      </c>
      <c r="G608" s="44">
        <f>+E608/F608</f>
        <v>197.1216</v>
      </c>
      <c r="H608" s="45">
        <v>25369.916</v>
      </c>
      <c r="I608" s="45">
        <v>32867.988</v>
      </c>
      <c r="J608" s="45">
        <v>16739.461</v>
      </c>
      <c r="K608" s="45">
        <v>389.054</v>
      </c>
      <c r="L608" s="45">
        <v>11420.711</v>
      </c>
      <c r="M608" s="46">
        <f>+L608-N608</f>
        <v>2804.2169999999987</v>
      </c>
      <c r="N608" s="45">
        <v>8616.494</v>
      </c>
      <c r="O608" s="47">
        <v>160</v>
      </c>
      <c r="P608" s="47">
        <v>20</v>
      </c>
      <c r="Q608" s="48">
        <f>SUM(O608:P608)</f>
        <v>180</v>
      </c>
      <c r="R608" s="49">
        <v>4249</v>
      </c>
    </row>
    <row r="609" spans="2:18" ht="15.75">
      <c r="B609" s="40">
        <f>+B608+1</f>
        <v>4</v>
      </c>
      <c r="C609" s="41" t="s">
        <v>522</v>
      </c>
      <c r="D609" s="41" t="s">
        <v>36</v>
      </c>
      <c r="E609" s="42">
        <v>7544.055</v>
      </c>
      <c r="F609" s="43">
        <v>10</v>
      </c>
      <c r="G609" s="44">
        <f>+E609/F609</f>
        <v>754.4055000000001</v>
      </c>
      <c r="H609" s="45">
        <v>43654.271</v>
      </c>
      <c r="I609" s="45">
        <v>61023.261</v>
      </c>
      <c r="J609" s="45">
        <v>45716.789</v>
      </c>
      <c r="K609" s="45">
        <v>66.624</v>
      </c>
      <c r="L609" s="45">
        <v>30446.555</v>
      </c>
      <c r="M609" s="46">
        <f>+L609-N609</f>
        <v>10739.157</v>
      </c>
      <c r="N609" s="45">
        <v>19707.398</v>
      </c>
      <c r="O609" s="47">
        <v>155</v>
      </c>
      <c r="P609" s="47">
        <v>10</v>
      </c>
      <c r="Q609" s="48">
        <f>SUM(O609:P609)</f>
        <v>165</v>
      </c>
      <c r="R609" s="49">
        <v>19178</v>
      </c>
    </row>
    <row r="610" spans="2:18" ht="15.75">
      <c r="B610" s="104"/>
      <c r="C610" s="41"/>
      <c r="D610" s="41"/>
      <c r="E610" s="42"/>
      <c r="F610" s="43"/>
      <c r="G610" s="44"/>
      <c r="H610" s="45"/>
      <c r="I610" s="45"/>
      <c r="J610" s="45"/>
      <c r="K610" s="45"/>
      <c r="L610" s="45"/>
      <c r="M610" s="46"/>
      <c r="N610" s="45"/>
      <c r="O610" s="47"/>
      <c r="P610" s="47"/>
      <c r="Q610" s="48"/>
      <c r="R610" s="49"/>
    </row>
    <row r="611" spans="2:18" s="112" customFormat="1" ht="15.75">
      <c r="B611" s="104">
        <f>COUNT(B606:B610)</f>
        <v>4</v>
      </c>
      <c r="C611" s="105"/>
      <c r="D611" s="105"/>
      <c r="E611" s="105">
        <f>SUBTOTAL(9,E606:E610)</f>
        <v>52892.055</v>
      </c>
      <c r="F611" s="41"/>
      <c r="G611" s="107">
        <f aca="true" t="shared" si="105" ref="G611:N611">SUBTOTAL(9,G606:G610)</f>
        <v>5289.2055</v>
      </c>
      <c r="H611" s="105">
        <f t="shared" si="105"/>
        <v>184594.64200000002</v>
      </c>
      <c r="I611" s="105">
        <f t="shared" si="105"/>
        <v>257050.537</v>
      </c>
      <c r="J611" s="105">
        <f t="shared" si="105"/>
        <v>194599.125</v>
      </c>
      <c r="K611" s="105">
        <f t="shared" si="105"/>
        <v>1175.34</v>
      </c>
      <c r="L611" s="105">
        <f t="shared" si="105"/>
        <v>129188.37999999998</v>
      </c>
      <c r="M611" s="107">
        <f t="shared" si="105"/>
        <v>48690.48299999999</v>
      </c>
      <c r="N611" s="105">
        <f t="shared" si="105"/>
        <v>80497.897</v>
      </c>
      <c r="O611" s="114"/>
      <c r="P611" s="114"/>
      <c r="Q611" s="110"/>
      <c r="R611" s="111">
        <f>SUBTOTAL(9,R606:R610)</f>
        <v>57630</v>
      </c>
    </row>
    <row r="612" spans="2:18" ht="15.75">
      <c r="B612" s="82"/>
      <c r="C612" s="83"/>
      <c r="D612" s="83"/>
      <c r="E612" s="84"/>
      <c r="F612" s="85"/>
      <c r="G612" s="86"/>
      <c r="H612" s="93"/>
      <c r="I612" s="93"/>
      <c r="J612" s="94"/>
      <c r="K612" s="93"/>
      <c r="L612" s="94"/>
      <c r="M612" s="98"/>
      <c r="N612" s="94"/>
      <c r="O612" s="96"/>
      <c r="P612" s="96"/>
      <c r="Q612" s="97"/>
      <c r="R612" s="99"/>
    </row>
    <row r="613" spans="2:18" ht="18">
      <c r="B613" s="82"/>
      <c r="C613" s="33" t="s">
        <v>523</v>
      </c>
      <c r="D613" s="92"/>
      <c r="E613" s="84"/>
      <c r="F613" s="85"/>
      <c r="G613" s="86"/>
      <c r="H613" s="93"/>
      <c r="I613" s="93"/>
      <c r="J613" s="94"/>
      <c r="K613" s="93"/>
      <c r="L613" s="94"/>
      <c r="M613" s="98"/>
      <c r="N613" s="94"/>
      <c r="O613" s="96"/>
      <c r="P613" s="96"/>
      <c r="Q613" s="97"/>
      <c r="R613" s="99"/>
    </row>
    <row r="614" spans="2:18" ht="15.75">
      <c r="B614" s="82"/>
      <c r="C614" s="83"/>
      <c r="D614" s="83"/>
      <c r="E614" s="84"/>
      <c r="F614" s="85"/>
      <c r="G614" s="86"/>
      <c r="H614" s="93"/>
      <c r="I614" s="93"/>
      <c r="J614" s="94"/>
      <c r="K614" s="93"/>
      <c r="L614" s="94"/>
      <c r="M614" s="98"/>
      <c r="N614" s="94"/>
      <c r="O614" s="96"/>
      <c r="P614" s="96"/>
      <c r="Q614" s="97"/>
      <c r="R614" s="99"/>
    </row>
    <row r="615" spans="2:18" ht="15.75">
      <c r="B615" s="104">
        <v>1</v>
      </c>
      <c r="C615" s="41" t="s">
        <v>524</v>
      </c>
      <c r="D615" s="41" t="s">
        <v>36</v>
      </c>
      <c r="E615" s="42">
        <v>65.826</v>
      </c>
      <c r="F615" s="43">
        <v>10</v>
      </c>
      <c r="G615" s="44">
        <f aca="true" t="shared" si="106" ref="G615:G623">+E615/F615</f>
        <v>6.582599999999999</v>
      </c>
      <c r="H615" s="45">
        <v>77.6181</v>
      </c>
      <c r="I615" s="45">
        <v>320.9938</v>
      </c>
      <c r="J615" s="45">
        <v>336.9743</v>
      </c>
      <c r="K615" s="45">
        <v>0.7101</v>
      </c>
      <c r="L615" s="45">
        <v>12.338</v>
      </c>
      <c r="M615" s="46">
        <f aca="true" t="shared" si="107" ref="M615:M623">+L615-N615</f>
        <v>5.5089999999999995</v>
      </c>
      <c r="N615" s="45">
        <v>6.829</v>
      </c>
      <c r="O615" s="47">
        <v>0</v>
      </c>
      <c r="P615" s="47">
        <v>0</v>
      </c>
      <c r="Q615" s="48">
        <f aca="true" t="shared" si="108" ref="Q615:Q623">SUM(O615:P615)</f>
        <v>0</v>
      </c>
      <c r="R615" s="49">
        <v>938</v>
      </c>
    </row>
    <row r="616" spans="2:18" ht="15.75">
      <c r="B616" s="104">
        <f aca="true" t="shared" si="109" ref="B616:B623">+B615+1</f>
        <v>2</v>
      </c>
      <c r="C616" s="41" t="s">
        <v>525</v>
      </c>
      <c r="D616" s="41" t="s">
        <v>36</v>
      </c>
      <c r="E616" s="42">
        <v>60.778</v>
      </c>
      <c r="F616" s="43">
        <v>10</v>
      </c>
      <c r="G616" s="44">
        <f t="shared" si="106"/>
        <v>6.0778</v>
      </c>
      <c r="H616" s="45">
        <v>334.9397</v>
      </c>
      <c r="I616" s="45">
        <v>806.9456</v>
      </c>
      <c r="J616" s="45">
        <v>1130.5384</v>
      </c>
      <c r="K616" s="45">
        <v>32.9029</v>
      </c>
      <c r="L616" s="45">
        <v>34.5007</v>
      </c>
      <c r="M616" s="46">
        <f t="shared" si="107"/>
        <v>11.852500000000003</v>
      </c>
      <c r="N616" s="45">
        <v>22.6482</v>
      </c>
      <c r="O616" s="47">
        <v>0</v>
      </c>
      <c r="P616" s="47">
        <v>10</v>
      </c>
      <c r="Q616" s="48">
        <f t="shared" si="108"/>
        <v>10</v>
      </c>
      <c r="R616" s="49">
        <v>743</v>
      </c>
    </row>
    <row r="617" spans="2:18" ht="15.75">
      <c r="B617" s="104">
        <f t="shared" si="109"/>
        <v>3</v>
      </c>
      <c r="C617" s="41" t="s">
        <v>526</v>
      </c>
      <c r="D617" s="41" t="s">
        <v>36</v>
      </c>
      <c r="E617" s="42">
        <v>513.273</v>
      </c>
      <c r="F617" s="43">
        <v>10</v>
      </c>
      <c r="G617" s="44">
        <f t="shared" si="106"/>
        <v>51.3273</v>
      </c>
      <c r="H617" s="45">
        <v>2994.004</v>
      </c>
      <c r="I617" s="45">
        <v>4846.69</v>
      </c>
      <c r="J617" s="45">
        <v>4200.205</v>
      </c>
      <c r="K617" s="45">
        <v>153.018</v>
      </c>
      <c r="L617" s="45">
        <v>626.622</v>
      </c>
      <c r="M617" s="46">
        <f t="shared" si="107"/>
        <v>210.94099999999997</v>
      </c>
      <c r="N617" s="45">
        <v>415.681</v>
      </c>
      <c r="O617" s="47">
        <v>30</v>
      </c>
      <c r="P617" s="47">
        <v>10</v>
      </c>
      <c r="Q617" s="48">
        <f t="shared" si="108"/>
        <v>40</v>
      </c>
      <c r="R617" s="49">
        <v>2958</v>
      </c>
    </row>
    <row r="618" spans="2:18" ht="15.75">
      <c r="B618" s="104">
        <f t="shared" si="109"/>
        <v>4</v>
      </c>
      <c r="C618" s="41" t="s">
        <v>527</v>
      </c>
      <c r="D618" s="41" t="s">
        <v>36</v>
      </c>
      <c r="E618" s="42">
        <v>107.64</v>
      </c>
      <c r="F618" s="43">
        <v>10</v>
      </c>
      <c r="G618" s="44">
        <f t="shared" si="106"/>
        <v>10.764</v>
      </c>
      <c r="H618" s="45">
        <v>532.421</v>
      </c>
      <c r="I618" s="45">
        <v>1708.276</v>
      </c>
      <c r="J618" s="45">
        <v>1969.608</v>
      </c>
      <c r="K618" s="45">
        <v>95.8</v>
      </c>
      <c r="L618" s="45">
        <v>80.005</v>
      </c>
      <c r="M618" s="46">
        <f t="shared" si="107"/>
        <v>7.574999999999989</v>
      </c>
      <c r="N618" s="45">
        <v>72.43</v>
      </c>
      <c r="O618" s="47">
        <v>40</v>
      </c>
      <c r="P618" s="47">
        <v>0</v>
      </c>
      <c r="Q618" s="48">
        <f t="shared" si="108"/>
        <v>40</v>
      </c>
      <c r="R618" s="49">
        <v>3800</v>
      </c>
    </row>
    <row r="619" spans="2:18" ht="15.75">
      <c r="B619" s="104">
        <f t="shared" si="109"/>
        <v>5</v>
      </c>
      <c r="C619" s="41" t="s">
        <v>528</v>
      </c>
      <c r="D619" s="41" t="s">
        <v>36</v>
      </c>
      <c r="E619" s="42">
        <v>675</v>
      </c>
      <c r="F619" s="43">
        <v>10</v>
      </c>
      <c r="G619" s="44">
        <f t="shared" si="106"/>
        <v>67.5</v>
      </c>
      <c r="H619" s="45">
        <v>635.7658</v>
      </c>
      <c r="I619" s="45">
        <v>1828.0793</v>
      </c>
      <c r="J619" s="45">
        <v>0</v>
      </c>
      <c r="K619" s="45">
        <v>0</v>
      </c>
      <c r="L619" s="45">
        <v>-27.69</v>
      </c>
      <c r="M619" s="46">
        <f t="shared" si="107"/>
        <v>3.703999999999997</v>
      </c>
      <c r="N619" s="45">
        <v>-31.394</v>
      </c>
      <c r="O619" s="47">
        <v>0</v>
      </c>
      <c r="P619" s="47">
        <v>0</v>
      </c>
      <c r="Q619" s="48">
        <f t="shared" si="108"/>
        <v>0</v>
      </c>
      <c r="R619" s="49">
        <v>16675</v>
      </c>
    </row>
    <row r="620" spans="2:18" ht="15.75">
      <c r="B620" s="104">
        <f t="shared" si="109"/>
        <v>6</v>
      </c>
      <c r="C620" s="41" t="s">
        <v>529</v>
      </c>
      <c r="D620" s="41" t="s">
        <v>36</v>
      </c>
      <c r="E620" s="42">
        <v>218.872</v>
      </c>
      <c r="F620" s="43">
        <v>10</v>
      </c>
      <c r="G620" s="44">
        <f t="shared" si="106"/>
        <v>21.8872</v>
      </c>
      <c r="H620" s="45">
        <v>1136.552</v>
      </c>
      <c r="I620" s="45">
        <v>1773.516</v>
      </c>
      <c r="J620" s="45">
        <v>1024.185</v>
      </c>
      <c r="K620" s="45">
        <v>10.868</v>
      </c>
      <c r="L620" s="45">
        <v>154.195</v>
      </c>
      <c r="M620" s="46">
        <f t="shared" si="107"/>
        <v>57.345</v>
      </c>
      <c r="N620" s="45">
        <v>96.85</v>
      </c>
      <c r="O620" s="47">
        <v>0</v>
      </c>
      <c r="P620" s="47">
        <v>30</v>
      </c>
      <c r="Q620" s="48">
        <f t="shared" si="108"/>
        <v>30</v>
      </c>
      <c r="R620" s="49">
        <v>1337</v>
      </c>
    </row>
    <row r="621" spans="2:18" ht="15.75">
      <c r="B621" s="104">
        <f t="shared" si="109"/>
        <v>7</v>
      </c>
      <c r="C621" s="41" t="s">
        <v>530</v>
      </c>
      <c r="D621" s="41" t="s">
        <v>36</v>
      </c>
      <c r="E621" s="42">
        <v>832.588</v>
      </c>
      <c r="F621" s="43">
        <v>10</v>
      </c>
      <c r="G621" s="44">
        <f t="shared" si="106"/>
        <v>83.2588</v>
      </c>
      <c r="H621" s="45">
        <v>2397.647</v>
      </c>
      <c r="I621" s="45">
        <v>10626.211</v>
      </c>
      <c r="J621" s="45">
        <v>12067.796</v>
      </c>
      <c r="K621" s="45">
        <v>450.227</v>
      </c>
      <c r="L621" s="45">
        <v>904.303</v>
      </c>
      <c r="M621" s="46">
        <f t="shared" si="107"/>
        <v>199</v>
      </c>
      <c r="N621" s="45">
        <v>705.303</v>
      </c>
      <c r="O621" s="47">
        <v>25</v>
      </c>
      <c r="P621" s="47">
        <v>30</v>
      </c>
      <c r="Q621" s="48">
        <f t="shared" si="108"/>
        <v>55</v>
      </c>
      <c r="R621" s="49">
        <v>2571</v>
      </c>
    </row>
    <row r="622" spans="2:18" ht="15.75">
      <c r="B622" s="115">
        <f t="shared" si="109"/>
        <v>8</v>
      </c>
      <c r="C622" s="50" t="s">
        <v>531</v>
      </c>
      <c r="D622" s="50" t="s">
        <v>130</v>
      </c>
      <c r="E622" s="51">
        <v>120</v>
      </c>
      <c r="F622" s="52">
        <v>10</v>
      </c>
      <c r="G622" s="53">
        <f t="shared" si="106"/>
        <v>12</v>
      </c>
      <c r="H622" s="54">
        <v>676.8317</v>
      </c>
      <c r="I622" s="54">
        <v>1218.0104</v>
      </c>
      <c r="J622" s="54">
        <v>1876.4451</v>
      </c>
      <c r="K622" s="54">
        <v>11.6387</v>
      </c>
      <c r="L622" s="54">
        <v>233.919</v>
      </c>
      <c r="M622" s="58">
        <f t="shared" si="107"/>
        <v>63.23100000000002</v>
      </c>
      <c r="N622" s="54">
        <v>170.688</v>
      </c>
      <c r="O622" s="55">
        <v>43</v>
      </c>
      <c r="P622" s="55">
        <v>10</v>
      </c>
      <c r="Q622" s="59">
        <f t="shared" si="108"/>
        <v>53</v>
      </c>
      <c r="R622" s="60">
        <v>708</v>
      </c>
    </row>
    <row r="623" spans="2:18" ht="15.75">
      <c r="B623" s="104">
        <f t="shared" si="109"/>
        <v>9</v>
      </c>
      <c r="C623" s="41" t="s">
        <v>532</v>
      </c>
      <c r="D623" s="41" t="s">
        <v>36</v>
      </c>
      <c r="E623" s="42">
        <v>56.902</v>
      </c>
      <c r="F623" s="43">
        <v>10</v>
      </c>
      <c r="G623" s="44">
        <f t="shared" si="106"/>
        <v>5.6902</v>
      </c>
      <c r="H623" s="45">
        <v>-1102.088</v>
      </c>
      <c r="I623" s="45">
        <v>2722.107</v>
      </c>
      <c r="J623" s="45">
        <v>1036.919</v>
      </c>
      <c r="K623" s="45">
        <v>8.26</v>
      </c>
      <c r="L623" s="45">
        <v>168.469</v>
      </c>
      <c r="M623" s="46">
        <f t="shared" si="107"/>
        <v>59.02199999999999</v>
      </c>
      <c r="N623" s="45">
        <v>109.447</v>
      </c>
      <c r="O623" s="47">
        <v>0</v>
      </c>
      <c r="P623" s="47">
        <v>0</v>
      </c>
      <c r="Q623" s="48">
        <f t="shared" si="108"/>
        <v>0</v>
      </c>
      <c r="R623" s="49">
        <v>2338</v>
      </c>
    </row>
    <row r="624" spans="2:18" ht="15.75">
      <c r="B624" s="116"/>
      <c r="C624" s="62"/>
      <c r="D624" s="62"/>
      <c r="E624" s="63"/>
      <c r="F624" s="64"/>
      <c r="G624" s="65"/>
      <c r="H624" s="66"/>
      <c r="I624" s="66"/>
      <c r="J624" s="66"/>
      <c r="K624" s="66"/>
      <c r="L624" s="66"/>
      <c r="M624" s="67"/>
      <c r="N624" s="66"/>
      <c r="O624" s="68"/>
      <c r="P624" s="68"/>
      <c r="Q624" s="69"/>
      <c r="R624" s="70"/>
    </row>
    <row r="625" spans="2:18" ht="15.75">
      <c r="B625" s="116"/>
      <c r="C625" s="62"/>
      <c r="D625" s="62"/>
      <c r="E625" s="63"/>
      <c r="F625" s="64"/>
      <c r="G625" s="65"/>
      <c r="H625" s="66"/>
      <c r="I625" s="66"/>
      <c r="J625" s="66"/>
      <c r="K625" s="66"/>
      <c r="L625" s="66"/>
      <c r="M625" s="67"/>
      <c r="N625" s="66"/>
      <c r="O625" s="68"/>
      <c r="P625" s="68"/>
      <c r="Q625" s="69"/>
      <c r="R625" s="70"/>
    </row>
    <row r="626" spans="2:18" ht="18.75">
      <c r="B626" s="116"/>
      <c r="C626" s="71" t="s">
        <v>58</v>
      </c>
      <c r="D626" s="62"/>
      <c r="E626" s="63"/>
      <c r="F626" s="64"/>
      <c r="G626" s="65"/>
      <c r="H626" s="66"/>
      <c r="I626" s="66"/>
      <c r="J626" s="66"/>
      <c r="K626" s="66"/>
      <c r="L626" s="66"/>
      <c r="M626" s="67"/>
      <c r="N626" s="66"/>
      <c r="O626" s="68"/>
      <c r="P626" s="68"/>
      <c r="Q626" s="69"/>
      <c r="R626" s="70"/>
    </row>
    <row r="627" spans="2:18" ht="15.75">
      <c r="B627" s="104">
        <f>+B623+1</f>
        <v>10</v>
      </c>
      <c r="C627" s="41" t="s">
        <v>533</v>
      </c>
      <c r="D627" s="41" t="s">
        <v>36</v>
      </c>
      <c r="E627" s="42"/>
      <c r="F627" s="43">
        <v>10</v>
      </c>
      <c r="G627" s="44">
        <f>+E627/F627</f>
        <v>0</v>
      </c>
      <c r="H627" s="45"/>
      <c r="I627" s="45"/>
      <c r="J627" s="45"/>
      <c r="K627" s="45"/>
      <c r="L627" s="45"/>
      <c r="M627" s="46">
        <f>+L627-N627</f>
        <v>0</v>
      </c>
      <c r="N627" s="45"/>
      <c r="O627" s="47"/>
      <c r="P627" s="47"/>
      <c r="Q627" s="48">
        <f>SUM(O627:P627)</f>
        <v>0</v>
      </c>
      <c r="R627" s="49"/>
    </row>
    <row r="628" spans="2:18" ht="15.75">
      <c r="B628" s="104">
        <f>+B627+1</f>
        <v>11</v>
      </c>
      <c r="C628" s="41" t="s">
        <v>534</v>
      </c>
      <c r="D628" s="41" t="s">
        <v>36</v>
      </c>
      <c r="E628" s="42">
        <v>309.776</v>
      </c>
      <c r="F628" s="43">
        <v>10</v>
      </c>
      <c r="G628" s="44">
        <f>+E628/F628</f>
        <v>30.977600000000002</v>
      </c>
      <c r="H628" s="45"/>
      <c r="I628" s="45"/>
      <c r="J628" s="45"/>
      <c r="K628" s="45"/>
      <c r="L628" s="45">
        <v>0.47</v>
      </c>
      <c r="M628" s="46">
        <f>+L628-N628</f>
        <v>6.7139999999999995</v>
      </c>
      <c r="N628" s="45">
        <v>-6.244</v>
      </c>
      <c r="O628" s="47">
        <v>0</v>
      </c>
      <c r="P628" s="47">
        <v>0</v>
      </c>
      <c r="Q628" s="48">
        <f>SUM(O628:P628)</f>
        <v>0</v>
      </c>
      <c r="R628" s="49"/>
    </row>
    <row r="629" spans="2:18" ht="15.75">
      <c r="B629" s="104">
        <f>+B628+1</f>
        <v>12</v>
      </c>
      <c r="C629" s="41" t="s">
        <v>535</v>
      </c>
      <c r="D629" s="41" t="s">
        <v>36</v>
      </c>
      <c r="E629" s="42"/>
      <c r="F629" s="43">
        <v>10</v>
      </c>
      <c r="G629" s="44">
        <f>+E629/F629</f>
        <v>0</v>
      </c>
      <c r="H629" s="45"/>
      <c r="I629" s="45"/>
      <c r="J629" s="45"/>
      <c r="K629" s="45"/>
      <c r="L629" s="45"/>
      <c r="M629" s="46">
        <f>+L629-N629</f>
        <v>0</v>
      </c>
      <c r="N629" s="45"/>
      <c r="O629" s="47"/>
      <c r="P629" s="47"/>
      <c r="Q629" s="48">
        <f>SUM(O629:P629)</f>
        <v>0</v>
      </c>
      <c r="R629" s="49"/>
    </row>
    <row r="630" spans="2:18" ht="15.75">
      <c r="B630" s="104">
        <f>+B629+1</f>
        <v>13</v>
      </c>
      <c r="C630" s="41" t="s">
        <v>536</v>
      </c>
      <c r="D630" s="41" t="s">
        <v>130</v>
      </c>
      <c r="E630" s="42"/>
      <c r="F630" s="43">
        <v>10</v>
      </c>
      <c r="G630" s="44">
        <f>+E630/F630</f>
        <v>0</v>
      </c>
      <c r="H630" s="45"/>
      <c r="I630" s="45"/>
      <c r="J630" s="45"/>
      <c r="K630" s="45"/>
      <c r="L630" s="45"/>
      <c r="M630" s="46">
        <f>+L630-N630</f>
        <v>0</v>
      </c>
      <c r="N630" s="45"/>
      <c r="O630" s="47"/>
      <c r="P630" s="47"/>
      <c r="Q630" s="48">
        <f>SUM(O630:P630)</f>
        <v>0</v>
      </c>
      <c r="R630" s="49"/>
    </row>
    <row r="631" spans="2:18" ht="15.75">
      <c r="B631" s="104"/>
      <c r="C631" s="41"/>
      <c r="D631" s="41"/>
      <c r="E631" s="42"/>
      <c r="F631" s="43"/>
      <c r="G631" s="44"/>
      <c r="H631" s="45"/>
      <c r="I631" s="45"/>
      <c r="J631" s="45"/>
      <c r="K631" s="45"/>
      <c r="L631" s="45"/>
      <c r="M631" s="46"/>
      <c r="N631" s="45"/>
      <c r="O631" s="47"/>
      <c r="P631" s="47"/>
      <c r="Q631" s="48"/>
      <c r="R631" s="49"/>
    </row>
    <row r="632" spans="2:18" s="112" customFormat="1" ht="15.75">
      <c r="B632" s="104">
        <f>COUNT(B615:B631)</f>
        <v>13</v>
      </c>
      <c r="C632" s="105"/>
      <c r="D632" s="105"/>
      <c r="E632" s="105">
        <f>SUBTOTAL(9,E615:E631)</f>
        <v>2960.6549999999997</v>
      </c>
      <c r="F632" s="41"/>
      <c r="G632" s="107">
        <f aca="true" t="shared" si="110" ref="G632:N632">SUBTOTAL(9,G615:G631)</f>
        <v>296.0655</v>
      </c>
      <c r="H632" s="105">
        <f t="shared" si="110"/>
        <v>7683.6913</v>
      </c>
      <c r="I632" s="105">
        <f t="shared" si="110"/>
        <v>25850.8291</v>
      </c>
      <c r="J632" s="105">
        <f t="shared" si="110"/>
        <v>23642.670800000004</v>
      </c>
      <c r="K632" s="105">
        <f t="shared" si="110"/>
        <v>763.4246999999999</v>
      </c>
      <c r="L632" s="105">
        <f t="shared" si="110"/>
        <v>2187.1316999999995</v>
      </c>
      <c r="M632" s="107">
        <f t="shared" si="110"/>
        <v>624.8935</v>
      </c>
      <c r="N632" s="105">
        <f t="shared" si="110"/>
        <v>1562.2382</v>
      </c>
      <c r="O632" s="114"/>
      <c r="P632" s="114"/>
      <c r="Q632" s="110"/>
      <c r="R632" s="111">
        <f>SUBTOTAL(9,R615:R631)</f>
        <v>32068</v>
      </c>
    </row>
    <row r="633" spans="2:18" ht="15.75">
      <c r="B633" s="82"/>
      <c r="C633" s="83"/>
      <c r="D633" s="83"/>
      <c r="E633" s="84"/>
      <c r="F633" s="85"/>
      <c r="G633" s="86"/>
      <c r="H633" s="93"/>
      <c r="I633" s="93"/>
      <c r="J633" s="94"/>
      <c r="K633" s="93"/>
      <c r="L633" s="94"/>
      <c r="M633" s="98"/>
      <c r="N633" s="94"/>
      <c r="O633" s="96"/>
      <c r="P633" s="96"/>
      <c r="Q633" s="97"/>
      <c r="R633" s="99"/>
    </row>
    <row r="634" spans="2:18" ht="18">
      <c r="B634" s="82"/>
      <c r="C634" s="33" t="s">
        <v>537</v>
      </c>
      <c r="D634" s="92"/>
      <c r="E634" s="84"/>
      <c r="F634" s="85"/>
      <c r="G634" s="86"/>
      <c r="H634" s="93"/>
      <c r="I634" s="93"/>
      <c r="J634" s="94"/>
      <c r="K634" s="93"/>
      <c r="L634" s="94"/>
      <c r="M634" s="98"/>
      <c r="N634" s="94"/>
      <c r="O634" s="96"/>
      <c r="P634" s="96"/>
      <c r="Q634" s="97"/>
      <c r="R634" s="99"/>
    </row>
    <row r="635" spans="2:18" ht="15.75">
      <c r="B635" s="82"/>
      <c r="C635" s="83"/>
      <c r="D635" s="83"/>
      <c r="E635" s="84"/>
      <c r="F635" s="85"/>
      <c r="G635" s="86"/>
      <c r="H635" s="93"/>
      <c r="I635" s="93"/>
      <c r="J635" s="94"/>
      <c r="K635" s="93"/>
      <c r="L635" s="94"/>
      <c r="M635" s="98"/>
      <c r="N635" s="94"/>
      <c r="O635" s="96"/>
      <c r="P635" s="96"/>
      <c r="Q635" s="97"/>
      <c r="R635" s="99"/>
    </row>
    <row r="636" spans="2:18" ht="15.75">
      <c r="B636" s="104">
        <v>1</v>
      </c>
      <c r="C636" s="41" t="s">
        <v>538</v>
      </c>
      <c r="D636" s="41" t="s">
        <v>130</v>
      </c>
      <c r="E636" s="42">
        <v>214.682</v>
      </c>
      <c r="F636" s="43">
        <v>5</v>
      </c>
      <c r="G636" s="44">
        <f aca="true" t="shared" si="111" ref="G636:G647">+E636/F636</f>
        <v>42.9364</v>
      </c>
      <c r="H636" s="45">
        <v>4427.772</v>
      </c>
      <c r="I636" s="45">
        <v>7086.01</v>
      </c>
      <c r="J636" s="45">
        <v>10107.874</v>
      </c>
      <c r="K636" s="45">
        <v>2.734</v>
      </c>
      <c r="L636" s="45">
        <v>1682.941</v>
      </c>
      <c r="M636" s="46">
        <f aca="true" t="shared" si="112" ref="M636:M647">+L636-N636</f>
        <v>569.685</v>
      </c>
      <c r="N636" s="45">
        <v>1113.256</v>
      </c>
      <c r="O636" s="47">
        <v>350</v>
      </c>
      <c r="P636" s="47">
        <v>0</v>
      </c>
      <c r="Q636" s="48">
        <f aca="true" t="shared" si="113" ref="Q636:Q647">SUM(O636:P636)</f>
        <v>350</v>
      </c>
      <c r="R636" s="49">
        <v>1396</v>
      </c>
    </row>
    <row r="637" spans="2:18" ht="15.75">
      <c r="B637" s="104">
        <f aca="true" t="shared" si="114" ref="B637:B647">+B636+1</f>
        <v>2</v>
      </c>
      <c r="C637" s="41" t="s">
        <v>539</v>
      </c>
      <c r="D637" s="41" t="s">
        <v>36</v>
      </c>
      <c r="E637" s="42">
        <v>472.984</v>
      </c>
      <c r="F637" s="43">
        <v>10</v>
      </c>
      <c r="G637" s="44">
        <f t="shared" si="111"/>
        <v>47.2984</v>
      </c>
      <c r="H637" s="45">
        <v>3404.169</v>
      </c>
      <c r="I637" s="45">
        <v>8704.651</v>
      </c>
      <c r="J637" s="45">
        <v>20855.535</v>
      </c>
      <c r="K637" s="45">
        <v>252.091</v>
      </c>
      <c r="L637" s="45">
        <v>1004.2</v>
      </c>
      <c r="M637" s="46">
        <f t="shared" si="112"/>
        <v>301.19100000000003</v>
      </c>
      <c r="N637" s="45">
        <v>703.009</v>
      </c>
      <c r="O637" s="47">
        <v>65</v>
      </c>
      <c r="P637" s="47">
        <v>0</v>
      </c>
      <c r="Q637" s="48">
        <f t="shared" si="113"/>
        <v>65</v>
      </c>
      <c r="R637" s="49">
        <v>1170</v>
      </c>
    </row>
    <row r="638" spans="2:18" ht="15.75">
      <c r="B638" s="104">
        <f t="shared" si="114"/>
        <v>3</v>
      </c>
      <c r="C638" s="41" t="s">
        <v>540</v>
      </c>
      <c r="D638" s="41" t="s">
        <v>36</v>
      </c>
      <c r="E638" s="42">
        <v>770.733</v>
      </c>
      <c r="F638" s="43">
        <v>10</v>
      </c>
      <c r="G638" s="44">
        <f t="shared" si="111"/>
        <v>77.07329999999999</v>
      </c>
      <c r="H638" s="45">
        <v>1062.441</v>
      </c>
      <c r="I638" s="45">
        <v>5854.924</v>
      </c>
      <c r="J638" s="45">
        <v>5282.895</v>
      </c>
      <c r="K638" s="45">
        <v>316.417</v>
      </c>
      <c r="L638" s="45">
        <v>-578.951</v>
      </c>
      <c r="M638" s="46">
        <f t="shared" si="112"/>
        <v>-179.452</v>
      </c>
      <c r="N638" s="45">
        <v>-399.499</v>
      </c>
      <c r="O638" s="47">
        <v>0</v>
      </c>
      <c r="P638" s="47">
        <v>0</v>
      </c>
      <c r="Q638" s="48">
        <f t="shared" si="113"/>
        <v>0</v>
      </c>
      <c r="R638" s="49">
        <v>4323</v>
      </c>
    </row>
    <row r="639" spans="2:18" ht="15.75">
      <c r="B639" s="104">
        <f t="shared" si="114"/>
        <v>4</v>
      </c>
      <c r="C639" s="41" t="s">
        <v>541</v>
      </c>
      <c r="D639" s="41" t="s">
        <v>36</v>
      </c>
      <c r="E639" s="42">
        <v>213.045</v>
      </c>
      <c r="F639" s="43">
        <v>10</v>
      </c>
      <c r="G639" s="44">
        <f t="shared" si="111"/>
        <v>21.304499999999997</v>
      </c>
      <c r="H639" s="45">
        <v>217.867</v>
      </c>
      <c r="I639" s="45">
        <v>2143.311</v>
      </c>
      <c r="J639" s="45">
        <v>1857.058</v>
      </c>
      <c r="K639" s="45">
        <v>28.264</v>
      </c>
      <c r="L639" s="45">
        <v>29.462</v>
      </c>
      <c r="M639" s="46">
        <f t="shared" si="112"/>
        <v>11.329999999999998</v>
      </c>
      <c r="N639" s="45">
        <v>18.132</v>
      </c>
      <c r="O639" s="47">
        <v>0</v>
      </c>
      <c r="P639" s="47">
        <v>0</v>
      </c>
      <c r="Q639" s="48">
        <f t="shared" si="113"/>
        <v>0</v>
      </c>
      <c r="R639" s="49">
        <v>4605</v>
      </c>
    </row>
    <row r="640" spans="2:18" ht="15.75">
      <c r="B640" s="104">
        <f t="shared" si="114"/>
        <v>5</v>
      </c>
      <c r="C640" s="41" t="s">
        <v>542</v>
      </c>
      <c r="D640" s="41" t="s">
        <v>36</v>
      </c>
      <c r="E640" s="42">
        <v>450.025</v>
      </c>
      <c r="F640" s="43">
        <v>10</v>
      </c>
      <c r="G640" s="44">
        <f t="shared" si="111"/>
        <v>45.0025</v>
      </c>
      <c r="H640" s="45">
        <v>1009.328</v>
      </c>
      <c r="I640" s="45">
        <v>3101.317</v>
      </c>
      <c r="J640" s="45">
        <v>3708.889</v>
      </c>
      <c r="K640" s="45">
        <v>135.478</v>
      </c>
      <c r="L640" s="45">
        <v>279.892</v>
      </c>
      <c r="M640" s="46">
        <f t="shared" si="112"/>
        <v>101.73499999999999</v>
      </c>
      <c r="N640" s="45">
        <v>178.157</v>
      </c>
      <c r="O640" s="47">
        <v>0</v>
      </c>
      <c r="P640" s="47">
        <v>0</v>
      </c>
      <c r="Q640" s="48">
        <f t="shared" si="113"/>
        <v>0</v>
      </c>
      <c r="R640" s="49">
        <v>2374</v>
      </c>
    </row>
    <row r="641" spans="2:18" ht="15.75">
      <c r="B641" s="104">
        <f t="shared" si="114"/>
        <v>6</v>
      </c>
      <c r="C641" s="41" t="s">
        <v>543</v>
      </c>
      <c r="D641" s="41" t="s">
        <v>36</v>
      </c>
      <c r="E641" s="42">
        <v>200</v>
      </c>
      <c r="F641" s="43">
        <v>10</v>
      </c>
      <c r="G641" s="44">
        <f t="shared" si="111"/>
        <v>20</v>
      </c>
      <c r="H641" s="45">
        <v>129.734</v>
      </c>
      <c r="I641" s="45">
        <v>383.5758</v>
      </c>
      <c r="J641" s="45">
        <v>245.142</v>
      </c>
      <c r="K641" s="45">
        <v>6.5309</v>
      </c>
      <c r="L641" s="45">
        <v>2.361</v>
      </c>
      <c r="M641" s="46">
        <f t="shared" si="112"/>
        <v>1.2260000000000002</v>
      </c>
      <c r="N641" s="45">
        <v>1.135</v>
      </c>
      <c r="O641" s="47">
        <v>0</v>
      </c>
      <c r="P641" s="47">
        <v>0</v>
      </c>
      <c r="Q641" s="48">
        <f t="shared" si="113"/>
        <v>0</v>
      </c>
      <c r="R641" s="49">
        <v>1250</v>
      </c>
    </row>
    <row r="642" spans="2:18" ht="15.75">
      <c r="B642" s="104">
        <f t="shared" si="114"/>
        <v>7</v>
      </c>
      <c r="C642" s="41" t="s">
        <v>544</v>
      </c>
      <c r="D642" s="41" t="s">
        <v>130</v>
      </c>
      <c r="E642" s="42">
        <v>124.006</v>
      </c>
      <c r="F642" s="43">
        <v>10</v>
      </c>
      <c r="G642" s="44">
        <f t="shared" si="111"/>
        <v>12.4006</v>
      </c>
      <c r="H642" s="45"/>
      <c r="I642" s="45"/>
      <c r="J642" s="45"/>
      <c r="K642" s="45"/>
      <c r="L642" s="45">
        <v>117.562</v>
      </c>
      <c r="M642" s="46">
        <f t="shared" si="112"/>
        <v>45.789</v>
      </c>
      <c r="N642" s="45">
        <v>71.773</v>
      </c>
      <c r="O642" s="47">
        <v>0</v>
      </c>
      <c r="P642" s="47">
        <v>0</v>
      </c>
      <c r="Q642" s="48">
        <f t="shared" si="113"/>
        <v>0</v>
      </c>
      <c r="R642" s="49"/>
    </row>
    <row r="643" spans="2:18" ht="15.75">
      <c r="B643" s="104">
        <f t="shared" si="114"/>
        <v>8</v>
      </c>
      <c r="C643" s="41" t="s">
        <v>545</v>
      </c>
      <c r="D643" s="41" t="s">
        <v>546</v>
      </c>
      <c r="E643" s="42">
        <v>1428</v>
      </c>
      <c r="F643" s="43">
        <v>10</v>
      </c>
      <c r="G643" s="44">
        <f t="shared" si="111"/>
        <v>142.8</v>
      </c>
      <c r="H643" s="45">
        <v>3229.678</v>
      </c>
      <c r="I643" s="45">
        <v>6816.744</v>
      </c>
      <c r="J643" s="45">
        <v>14715.495</v>
      </c>
      <c r="K643" s="45">
        <v>233.651</v>
      </c>
      <c r="L643" s="45">
        <v>63.617</v>
      </c>
      <c r="M643" s="46">
        <f t="shared" si="112"/>
        <v>-11.393000000000008</v>
      </c>
      <c r="N643" s="45">
        <v>75.01</v>
      </c>
      <c r="O643" s="47">
        <v>0</v>
      </c>
      <c r="P643" s="47">
        <v>0</v>
      </c>
      <c r="Q643" s="48">
        <f t="shared" si="113"/>
        <v>0</v>
      </c>
      <c r="R643" s="49">
        <v>6888</v>
      </c>
    </row>
    <row r="644" spans="2:18" ht="15.75">
      <c r="B644" s="104">
        <f t="shared" si="114"/>
        <v>9</v>
      </c>
      <c r="C644" s="41" t="s">
        <v>547</v>
      </c>
      <c r="D644" s="41" t="s">
        <v>36</v>
      </c>
      <c r="E644" s="42">
        <v>786</v>
      </c>
      <c r="F644" s="43">
        <v>10</v>
      </c>
      <c r="G644" s="44">
        <f t="shared" si="111"/>
        <v>78.6</v>
      </c>
      <c r="H644" s="45">
        <v>9436.34</v>
      </c>
      <c r="I644" s="45">
        <v>13748.109</v>
      </c>
      <c r="J644" s="45">
        <v>41423.843</v>
      </c>
      <c r="K644" s="45">
        <v>2.76</v>
      </c>
      <c r="L644" s="45">
        <v>3541.711</v>
      </c>
      <c r="M644" s="46">
        <f t="shared" si="112"/>
        <v>1250.866</v>
      </c>
      <c r="N644" s="45">
        <v>2290.845</v>
      </c>
      <c r="O644" s="47">
        <v>105</v>
      </c>
      <c r="P644" s="47">
        <v>0</v>
      </c>
      <c r="Q644" s="48">
        <f t="shared" si="113"/>
        <v>105</v>
      </c>
      <c r="R644" s="49">
        <v>3944</v>
      </c>
    </row>
    <row r="645" spans="2:18" ht="15.75">
      <c r="B645" s="104">
        <f t="shared" si="114"/>
        <v>10</v>
      </c>
      <c r="C645" s="41" t="s">
        <v>548</v>
      </c>
      <c r="D645" s="41" t="s">
        <v>36</v>
      </c>
      <c r="E645" s="42">
        <v>187.42</v>
      </c>
      <c r="F645" s="43">
        <v>10</v>
      </c>
      <c r="G645" s="44">
        <f t="shared" si="111"/>
        <v>18.741999999999997</v>
      </c>
      <c r="H645" s="45">
        <v>3038.879</v>
      </c>
      <c r="I645" s="45">
        <v>7267.796</v>
      </c>
      <c r="J645" s="45">
        <v>11174.014</v>
      </c>
      <c r="K645" s="45">
        <v>20.996</v>
      </c>
      <c r="L645" s="45">
        <v>1120.139</v>
      </c>
      <c r="M645" s="46">
        <f t="shared" si="112"/>
        <v>309.6809999999999</v>
      </c>
      <c r="N645" s="45">
        <v>810.458</v>
      </c>
      <c r="O645" s="47">
        <v>325</v>
      </c>
      <c r="P645" s="47">
        <v>25</v>
      </c>
      <c r="Q645" s="48">
        <f t="shared" si="113"/>
        <v>350</v>
      </c>
      <c r="R645" s="49">
        <v>2456</v>
      </c>
    </row>
    <row r="646" spans="2:18" ht="15.75">
      <c r="B646" s="104">
        <f t="shared" si="114"/>
        <v>11</v>
      </c>
      <c r="C646" s="41" t="s">
        <v>549</v>
      </c>
      <c r="D646" s="41" t="s">
        <v>130</v>
      </c>
      <c r="E646" s="42">
        <v>823</v>
      </c>
      <c r="F646" s="43">
        <v>10</v>
      </c>
      <c r="G646" s="44">
        <f t="shared" si="111"/>
        <v>82.3</v>
      </c>
      <c r="H646" s="45">
        <v>14152.681</v>
      </c>
      <c r="I646" s="45">
        <v>16956.143</v>
      </c>
      <c r="J646" s="45">
        <v>39669.73</v>
      </c>
      <c r="K646" s="45">
        <v>53.47</v>
      </c>
      <c r="L646" s="45">
        <v>992.176</v>
      </c>
      <c r="M646" s="46">
        <f t="shared" si="112"/>
        <v>367.3910000000001</v>
      </c>
      <c r="N646" s="45">
        <v>624.785</v>
      </c>
      <c r="O646" s="47">
        <v>10</v>
      </c>
      <c r="P646" s="47">
        <v>0</v>
      </c>
      <c r="Q646" s="48">
        <f t="shared" si="113"/>
        <v>10</v>
      </c>
      <c r="R646" s="49">
        <v>5679</v>
      </c>
    </row>
    <row r="647" spans="2:18" ht="15.75">
      <c r="B647" s="104">
        <f t="shared" si="114"/>
        <v>12</v>
      </c>
      <c r="C647" s="41" t="s">
        <v>550</v>
      </c>
      <c r="D647" s="41" t="s">
        <v>36</v>
      </c>
      <c r="E647" s="42">
        <v>86.672</v>
      </c>
      <c r="F647" s="43">
        <v>10</v>
      </c>
      <c r="G647" s="44">
        <f t="shared" si="111"/>
        <v>8.6672</v>
      </c>
      <c r="H647" s="45">
        <v>297.4201</v>
      </c>
      <c r="I647" s="45">
        <v>680.8436</v>
      </c>
      <c r="J647" s="45">
        <v>1544.715</v>
      </c>
      <c r="K647" s="45">
        <v>11.5569</v>
      </c>
      <c r="L647" s="45">
        <v>208.83</v>
      </c>
      <c r="M647" s="46">
        <f t="shared" si="112"/>
        <v>73.47500000000002</v>
      </c>
      <c r="N647" s="45">
        <v>135.355</v>
      </c>
      <c r="O647" s="47">
        <v>0</v>
      </c>
      <c r="P647" s="47">
        <v>20</v>
      </c>
      <c r="Q647" s="48">
        <f t="shared" si="113"/>
        <v>20</v>
      </c>
      <c r="R647" s="49">
        <v>643</v>
      </c>
    </row>
    <row r="648" spans="1:18" s="37" customFormat="1" ht="15.75">
      <c r="A648"/>
      <c r="B648" s="116"/>
      <c r="C648" s="62"/>
      <c r="D648" s="62"/>
      <c r="E648" s="63"/>
      <c r="F648" s="64"/>
      <c r="G648" s="65"/>
      <c r="H648" s="66"/>
      <c r="I648" s="66"/>
      <c r="J648" s="66"/>
      <c r="K648" s="66"/>
      <c r="L648" s="66"/>
      <c r="M648" s="67"/>
      <c r="N648" s="66"/>
      <c r="O648" s="68"/>
      <c r="P648" s="68"/>
      <c r="Q648" s="69"/>
      <c r="R648" s="70"/>
    </row>
    <row r="649" spans="1:18" s="37" customFormat="1" ht="15.75">
      <c r="A649"/>
      <c r="B649" s="116"/>
      <c r="C649" s="62"/>
      <c r="D649" s="62"/>
      <c r="E649" s="63"/>
      <c r="F649" s="64"/>
      <c r="G649" s="65"/>
      <c r="H649" s="66"/>
      <c r="I649" s="66"/>
      <c r="J649" s="66"/>
      <c r="K649" s="66"/>
      <c r="L649" s="66"/>
      <c r="M649" s="67"/>
      <c r="N649" s="66"/>
      <c r="O649" s="68"/>
      <c r="P649" s="68"/>
      <c r="Q649" s="69"/>
      <c r="R649" s="70"/>
    </row>
    <row r="650" spans="1:18" s="37" customFormat="1" ht="18.75">
      <c r="A650"/>
      <c r="B650" s="116"/>
      <c r="C650" s="71" t="s">
        <v>58</v>
      </c>
      <c r="D650" s="62"/>
      <c r="E650" s="63"/>
      <c r="F650" s="64"/>
      <c r="G650" s="65"/>
      <c r="H650" s="66"/>
      <c r="I650" s="66"/>
      <c r="J650" s="66"/>
      <c r="K650" s="66"/>
      <c r="L650" s="66"/>
      <c r="M650" s="67"/>
      <c r="N650" s="66"/>
      <c r="O650" s="68"/>
      <c r="P650" s="68"/>
      <c r="Q650" s="69"/>
      <c r="R650" s="70"/>
    </row>
    <row r="651" spans="2:18" ht="15.75">
      <c r="B651" s="104">
        <f>+B647+1</f>
        <v>13</v>
      </c>
      <c r="C651" s="41" t="s">
        <v>551</v>
      </c>
      <c r="D651" s="41" t="s">
        <v>36</v>
      </c>
      <c r="E651" s="42"/>
      <c r="F651" s="43">
        <v>10</v>
      </c>
      <c r="G651" s="44">
        <f>+E651/F651</f>
        <v>0</v>
      </c>
      <c r="H651" s="45"/>
      <c r="I651" s="45"/>
      <c r="J651" s="45"/>
      <c r="K651" s="45"/>
      <c r="L651" s="45"/>
      <c r="M651" s="46">
        <f>+L651-N651</f>
        <v>0</v>
      </c>
      <c r="N651" s="45"/>
      <c r="O651" s="47"/>
      <c r="P651" s="47"/>
      <c r="Q651" s="48">
        <f>SUM(O651:P651)</f>
        <v>0</v>
      </c>
      <c r="R651" s="49"/>
    </row>
    <row r="652" spans="2:18" ht="15.75">
      <c r="B652" s="104"/>
      <c r="C652" s="41"/>
      <c r="D652" s="41"/>
      <c r="E652" s="42"/>
      <c r="F652" s="43"/>
      <c r="G652" s="44"/>
      <c r="H652" s="45"/>
      <c r="I652" s="45"/>
      <c r="J652" s="45"/>
      <c r="K652" s="45"/>
      <c r="L652" s="45"/>
      <c r="M652" s="46"/>
      <c r="N652" s="45"/>
      <c r="O652" s="47"/>
      <c r="P652" s="47"/>
      <c r="Q652" s="48"/>
      <c r="R652" s="49"/>
    </row>
    <row r="653" spans="2:18" s="112" customFormat="1" ht="15.75">
      <c r="B653" s="104">
        <f>COUNT(B636:B652)</f>
        <v>13</v>
      </c>
      <c r="C653" s="105"/>
      <c r="D653" s="105"/>
      <c r="E653" s="105">
        <f>SUBTOTAL(9,E636:E652)</f>
        <v>5756.567</v>
      </c>
      <c r="F653" s="41"/>
      <c r="G653" s="107">
        <f aca="true" t="shared" si="115" ref="G653:N653">SUBTOTAL(9,G636:G652)</f>
        <v>597.1249</v>
      </c>
      <c r="H653" s="105">
        <f t="shared" si="115"/>
        <v>40406.3091</v>
      </c>
      <c r="I653" s="105">
        <f t="shared" si="115"/>
        <v>72743.42439999999</v>
      </c>
      <c r="J653" s="105">
        <f t="shared" si="115"/>
        <v>150585.19</v>
      </c>
      <c r="K653" s="105">
        <f t="shared" si="115"/>
        <v>1063.9488</v>
      </c>
      <c r="L653" s="105">
        <f t="shared" si="115"/>
        <v>8463.94</v>
      </c>
      <c r="M653" s="107">
        <f t="shared" si="115"/>
        <v>2841.524</v>
      </c>
      <c r="N653" s="105">
        <f t="shared" si="115"/>
        <v>5622.415999999999</v>
      </c>
      <c r="O653" s="114"/>
      <c r="P653" s="114"/>
      <c r="Q653" s="110"/>
      <c r="R653" s="111">
        <f>SUBTOTAL(9,R636:R652)</f>
        <v>34728</v>
      </c>
    </row>
    <row r="654" spans="2:18" ht="15.75">
      <c r="B654" s="82"/>
      <c r="C654" s="83"/>
      <c r="D654" s="83"/>
      <c r="E654" s="84"/>
      <c r="F654" s="85"/>
      <c r="G654" s="86"/>
      <c r="H654" s="93"/>
      <c r="I654" s="93"/>
      <c r="J654" s="94"/>
      <c r="K654" s="93"/>
      <c r="L654" s="94"/>
      <c r="M654" s="98"/>
      <c r="N654" s="94"/>
      <c r="O654" s="96"/>
      <c r="P654" s="96"/>
      <c r="Q654" s="97"/>
      <c r="R654" s="99"/>
    </row>
    <row r="655" spans="2:18" ht="18">
      <c r="B655" s="82"/>
      <c r="C655" s="33" t="s">
        <v>552</v>
      </c>
      <c r="D655" s="92"/>
      <c r="E655" s="84"/>
      <c r="F655" s="85"/>
      <c r="G655" s="86"/>
      <c r="H655" s="93"/>
      <c r="I655" s="93"/>
      <c r="J655" s="94"/>
      <c r="K655" s="93"/>
      <c r="L655" s="94"/>
      <c r="M655" s="98"/>
      <c r="N655" s="94"/>
      <c r="O655" s="96"/>
      <c r="P655" s="96"/>
      <c r="Q655" s="97"/>
      <c r="R655" s="99"/>
    </row>
    <row r="656" spans="2:18" ht="15.75">
      <c r="B656" s="82"/>
      <c r="C656" s="83"/>
      <c r="D656" s="83"/>
      <c r="E656" s="84"/>
      <c r="F656" s="85"/>
      <c r="G656" s="86"/>
      <c r="H656" s="93"/>
      <c r="I656" s="93"/>
      <c r="J656" s="94"/>
      <c r="K656" s="93"/>
      <c r="L656" s="94"/>
      <c r="M656" s="98"/>
      <c r="N656" s="94"/>
      <c r="O656" s="96"/>
      <c r="P656" s="96"/>
      <c r="Q656" s="97"/>
      <c r="R656" s="99"/>
    </row>
    <row r="657" spans="2:18" ht="15.75">
      <c r="B657" s="104">
        <v>1</v>
      </c>
      <c r="C657" s="41" t="s">
        <v>726</v>
      </c>
      <c r="D657" s="41" t="s">
        <v>36</v>
      </c>
      <c r="E657" s="42">
        <v>120</v>
      </c>
      <c r="F657" s="43">
        <v>5</v>
      </c>
      <c r="G657" s="44">
        <f aca="true" t="shared" si="116" ref="G657:G663">+E657/F657</f>
        <v>24</v>
      </c>
      <c r="H657" s="45">
        <v>1237.287</v>
      </c>
      <c r="I657" s="45">
        <v>1471.532</v>
      </c>
      <c r="J657" s="45">
        <v>2140.261</v>
      </c>
      <c r="K657" s="45">
        <v>1.96</v>
      </c>
      <c r="L657" s="45">
        <v>427.852</v>
      </c>
      <c r="M657" s="46">
        <f aca="true" t="shared" si="117" ref="M657:M663">+L657-N657</f>
        <v>150.671</v>
      </c>
      <c r="N657" s="45">
        <v>277.181</v>
      </c>
      <c r="O657" s="47">
        <v>20</v>
      </c>
      <c r="P657" s="47">
        <v>20</v>
      </c>
      <c r="Q657" s="48">
        <f aca="true" t="shared" si="118" ref="Q657:Q663">SUM(O657:P657)</f>
        <v>40</v>
      </c>
      <c r="R657" s="49">
        <v>3630</v>
      </c>
    </row>
    <row r="658" spans="2:18" ht="15.75">
      <c r="B658" s="40">
        <f aca="true" t="shared" si="119" ref="B658:B663">+B657+1</f>
        <v>2</v>
      </c>
      <c r="C658" s="41" t="s">
        <v>553</v>
      </c>
      <c r="D658" s="41" t="s">
        <v>36</v>
      </c>
      <c r="E658" s="42">
        <v>123.367</v>
      </c>
      <c r="F658" s="43">
        <v>10</v>
      </c>
      <c r="G658" s="44">
        <f t="shared" si="116"/>
        <v>12.3367</v>
      </c>
      <c r="H658" s="45">
        <v>159.211</v>
      </c>
      <c r="I658" s="45">
        <v>1209.008</v>
      </c>
      <c r="J658" s="45">
        <v>1228.45</v>
      </c>
      <c r="K658" s="45">
        <v>53.861</v>
      </c>
      <c r="L658" s="45">
        <v>29.654</v>
      </c>
      <c r="M658" s="46">
        <f t="shared" si="117"/>
        <v>10.277000000000001</v>
      </c>
      <c r="N658" s="45">
        <v>19.377</v>
      </c>
      <c r="O658" s="47">
        <v>7.5</v>
      </c>
      <c r="P658" s="47">
        <v>0</v>
      </c>
      <c r="Q658" s="48">
        <f t="shared" si="118"/>
        <v>7.5</v>
      </c>
      <c r="R658" s="49">
        <v>990</v>
      </c>
    </row>
    <row r="659" spans="2:18" ht="15.75">
      <c r="B659" s="40">
        <f t="shared" si="119"/>
        <v>3</v>
      </c>
      <c r="C659" s="41" t="s">
        <v>554</v>
      </c>
      <c r="D659" s="41" t="s">
        <v>36</v>
      </c>
      <c r="E659" s="42">
        <v>69.925</v>
      </c>
      <c r="F659" s="43">
        <v>10</v>
      </c>
      <c r="G659" s="44">
        <f t="shared" si="116"/>
        <v>6.9925</v>
      </c>
      <c r="H659" s="45">
        <v>406.312</v>
      </c>
      <c r="I659" s="45">
        <v>1206.736</v>
      </c>
      <c r="J659" s="45">
        <v>2628.82</v>
      </c>
      <c r="K659" s="45">
        <v>41.536</v>
      </c>
      <c r="L659" s="45">
        <v>164.131</v>
      </c>
      <c r="M659" s="46">
        <f t="shared" si="117"/>
        <v>57.334</v>
      </c>
      <c r="N659" s="45">
        <v>106.797</v>
      </c>
      <c r="O659" s="47">
        <v>75</v>
      </c>
      <c r="P659" s="47">
        <v>0</v>
      </c>
      <c r="Q659" s="48">
        <f t="shared" si="118"/>
        <v>75</v>
      </c>
      <c r="R659" s="49">
        <v>1193</v>
      </c>
    </row>
    <row r="660" spans="2:18" ht="15.75">
      <c r="B660" s="40">
        <f t="shared" si="119"/>
        <v>4</v>
      </c>
      <c r="C660" s="41" t="s">
        <v>555</v>
      </c>
      <c r="D660" s="41" t="s">
        <v>36</v>
      </c>
      <c r="E660" s="42">
        <v>133.343</v>
      </c>
      <c r="F660" s="43">
        <v>10</v>
      </c>
      <c r="G660" s="44">
        <f t="shared" si="116"/>
        <v>13.334299999999999</v>
      </c>
      <c r="H660" s="45">
        <v>703.129</v>
      </c>
      <c r="I660" s="45">
        <v>985.17</v>
      </c>
      <c r="J660" s="45">
        <v>1234.731</v>
      </c>
      <c r="K660" s="45">
        <v>10.81</v>
      </c>
      <c r="L660" s="45">
        <v>170.383</v>
      </c>
      <c r="M660" s="46">
        <f t="shared" si="117"/>
        <v>64.37100000000001</v>
      </c>
      <c r="N660" s="45">
        <v>106.012</v>
      </c>
      <c r="O660" s="47">
        <v>12.5</v>
      </c>
      <c r="P660" s="47">
        <v>0</v>
      </c>
      <c r="Q660" s="48">
        <f t="shared" si="118"/>
        <v>12.5</v>
      </c>
      <c r="R660" s="49">
        <v>1400</v>
      </c>
    </row>
    <row r="661" spans="2:18" ht="15.75">
      <c r="B661" s="40">
        <f t="shared" si="119"/>
        <v>5</v>
      </c>
      <c r="C661" s="41" t="s">
        <v>556</v>
      </c>
      <c r="D661" s="41" t="s">
        <v>546</v>
      </c>
      <c r="E661" s="42">
        <v>54.057</v>
      </c>
      <c r="F661" s="43">
        <v>10</v>
      </c>
      <c r="G661" s="44">
        <f t="shared" si="116"/>
        <v>5.4057</v>
      </c>
      <c r="H661" s="45">
        <v>590.314</v>
      </c>
      <c r="I661" s="45">
        <v>1847.474</v>
      </c>
      <c r="J661" s="45">
        <v>3022.276</v>
      </c>
      <c r="K661" s="45">
        <v>49.099</v>
      </c>
      <c r="L661" s="45">
        <v>143.154</v>
      </c>
      <c r="M661" s="46">
        <f t="shared" si="117"/>
        <v>49.35499999999999</v>
      </c>
      <c r="N661" s="45">
        <v>93.799</v>
      </c>
      <c r="O661" s="47">
        <v>30</v>
      </c>
      <c r="P661" s="47">
        <v>0</v>
      </c>
      <c r="Q661" s="48">
        <f t="shared" si="118"/>
        <v>30</v>
      </c>
      <c r="R661" s="49">
        <v>759</v>
      </c>
    </row>
    <row r="662" spans="2:18" ht="15.75">
      <c r="B662" s="40">
        <f t="shared" si="119"/>
        <v>6</v>
      </c>
      <c r="C662" s="41" t="s">
        <v>557</v>
      </c>
      <c r="D662" s="41" t="s">
        <v>36</v>
      </c>
      <c r="E662" s="42">
        <v>597.713</v>
      </c>
      <c r="F662" s="43">
        <v>10</v>
      </c>
      <c r="G662" s="44">
        <f t="shared" si="116"/>
        <v>59.7713</v>
      </c>
      <c r="H662" s="45">
        <v>1222.168</v>
      </c>
      <c r="I662" s="45">
        <v>4009.216</v>
      </c>
      <c r="J662" s="45">
        <v>4614.728</v>
      </c>
      <c r="K662" s="45">
        <v>183.13</v>
      </c>
      <c r="L662" s="45">
        <v>7.34</v>
      </c>
      <c r="M662" s="46">
        <f t="shared" si="117"/>
        <v>23.845</v>
      </c>
      <c r="N662" s="45">
        <v>-16.505</v>
      </c>
      <c r="O662" s="47">
        <v>0</v>
      </c>
      <c r="P662" s="47">
        <v>0</v>
      </c>
      <c r="Q662" s="48">
        <f t="shared" si="118"/>
        <v>0</v>
      </c>
      <c r="R662" s="49">
        <v>2284</v>
      </c>
    </row>
    <row r="663" spans="2:18" ht="15.75">
      <c r="B663" s="40">
        <f t="shared" si="119"/>
        <v>7</v>
      </c>
      <c r="C663" s="41" t="s">
        <v>558</v>
      </c>
      <c r="D663" s="41" t="s">
        <v>36</v>
      </c>
      <c r="E663" s="42">
        <v>45</v>
      </c>
      <c r="F663" s="43">
        <v>10</v>
      </c>
      <c r="G663" s="44">
        <f t="shared" si="116"/>
        <v>4.5</v>
      </c>
      <c r="H663" s="45">
        <v>-75.0341</v>
      </c>
      <c r="I663" s="45">
        <v>103.7537</v>
      </c>
      <c r="J663" s="45">
        <v>80.7581</v>
      </c>
      <c r="K663" s="45">
        <v>9.5618</v>
      </c>
      <c r="L663" s="45">
        <v>-15.0909</v>
      </c>
      <c r="M663" s="46">
        <f t="shared" si="117"/>
        <v>-7.0009</v>
      </c>
      <c r="N663" s="45">
        <v>-8.09</v>
      </c>
      <c r="O663" s="47">
        <v>0</v>
      </c>
      <c r="P663" s="47">
        <v>0</v>
      </c>
      <c r="Q663" s="48">
        <f t="shared" si="118"/>
        <v>0</v>
      </c>
      <c r="R663" s="49">
        <v>264</v>
      </c>
    </row>
    <row r="664" spans="1:18" s="37" customFormat="1" ht="15.75">
      <c r="A664"/>
      <c r="B664" s="61"/>
      <c r="C664" s="62"/>
      <c r="D664" s="62"/>
      <c r="E664" s="63"/>
      <c r="F664" s="64"/>
      <c r="G664" s="65"/>
      <c r="H664" s="66"/>
      <c r="I664" s="66"/>
      <c r="J664" s="66"/>
      <c r="K664" s="66"/>
      <c r="L664" s="66"/>
      <c r="M664" s="67"/>
      <c r="N664" s="66"/>
      <c r="O664" s="68"/>
      <c r="P664" s="68"/>
      <c r="Q664" s="69"/>
      <c r="R664" s="70"/>
    </row>
    <row r="665" spans="1:18" s="37" customFormat="1" ht="15.75">
      <c r="A665"/>
      <c r="B665" s="61"/>
      <c r="C665" s="62"/>
      <c r="D665" s="62"/>
      <c r="E665" s="63"/>
      <c r="F665" s="64"/>
      <c r="G665" s="65"/>
      <c r="H665" s="66"/>
      <c r="I665" s="66"/>
      <c r="J665" s="66"/>
      <c r="K665" s="66"/>
      <c r="L665" s="66"/>
      <c r="M665" s="67"/>
      <c r="N665" s="66"/>
      <c r="O665" s="68"/>
      <c r="P665" s="68"/>
      <c r="Q665" s="69"/>
      <c r="R665" s="70"/>
    </row>
    <row r="666" spans="1:18" s="37" customFormat="1" ht="18.75">
      <c r="A666"/>
      <c r="B666" s="61"/>
      <c r="C666" s="71" t="s">
        <v>58</v>
      </c>
      <c r="D666" s="62"/>
      <c r="E666" s="63"/>
      <c r="F666" s="64"/>
      <c r="G666" s="65"/>
      <c r="H666" s="66"/>
      <c r="I666" s="66"/>
      <c r="J666" s="66"/>
      <c r="K666" s="66"/>
      <c r="L666" s="66"/>
      <c r="M666" s="67"/>
      <c r="N666" s="66"/>
      <c r="O666" s="68"/>
      <c r="P666" s="68"/>
      <c r="Q666" s="69"/>
      <c r="R666" s="70"/>
    </row>
    <row r="667" spans="2:18" ht="15.75">
      <c r="B667" s="40">
        <f>+B663+1</f>
        <v>8</v>
      </c>
      <c r="C667" s="41" t="s">
        <v>559</v>
      </c>
      <c r="D667" s="41" t="s">
        <v>546</v>
      </c>
      <c r="E667" s="42">
        <v>52.6489</v>
      </c>
      <c r="F667" s="43">
        <v>10</v>
      </c>
      <c r="G667" s="44">
        <f>+E667/F667</f>
        <v>5.264889999999999</v>
      </c>
      <c r="H667" s="45">
        <v>68.4321</v>
      </c>
      <c r="I667" s="45">
        <v>233.4903</v>
      </c>
      <c r="J667" s="45">
        <v>554.4508</v>
      </c>
      <c r="K667" s="45">
        <v>10.6289</v>
      </c>
      <c r="L667" s="45">
        <v>4.433</v>
      </c>
      <c r="M667" s="46">
        <f>+L667-N667</f>
        <v>1.2569999999999997</v>
      </c>
      <c r="N667" s="45">
        <v>3.176</v>
      </c>
      <c r="O667" s="47">
        <v>0</v>
      </c>
      <c r="P667" s="47">
        <v>0</v>
      </c>
      <c r="Q667" s="48">
        <f>SUM(O667:P667)</f>
        <v>0</v>
      </c>
      <c r="R667" s="49">
        <v>725</v>
      </c>
    </row>
    <row r="668" spans="2:18" ht="15.75">
      <c r="B668" s="40">
        <f>+B667+1</f>
        <v>9</v>
      </c>
      <c r="C668" s="41" t="s">
        <v>560</v>
      </c>
      <c r="D668" s="41" t="s">
        <v>36</v>
      </c>
      <c r="E668" s="42">
        <v>58</v>
      </c>
      <c r="F668" s="43">
        <v>10</v>
      </c>
      <c r="G668" s="44">
        <f>+E668/F668</f>
        <v>5.8</v>
      </c>
      <c r="H668" s="45">
        <v>51.2223</v>
      </c>
      <c r="I668" s="45">
        <v>323.1269</v>
      </c>
      <c r="J668" s="45">
        <v>71.3236</v>
      </c>
      <c r="K668" s="45">
        <v>2.0041</v>
      </c>
      <c r="L668" s="45">
        <v>4.639</v>
      </c>
      <c r="M668" s="46">
        <f>+L668-N668</f>
        <v>0.3565000000000005</v>
      </c>
      <c r="N668" s="45">
        <v>4.2825</v>
      </c>
      <c r="O668" s="47">
        <v>0</v>
      </c>
      <c r="P668" s="47">
        <v>0</v>
      </c>
      <c r="Q668" s="48">
        <f>SUM(O668:P668)</f>
        <v>0</v>
      </c>
      <c r="R668" s="49">
        <v>5331</v>
      </c>
    </row>
    <row r="669" spans="2:18" ht="15.75">
      <c r="B669" s="40">
        <f>+B668+1</f>
        <v>10</v>
      </c>
      <c r="C669" s="41" t="s">
        <v>561</v>
      </c>
      <c r="D669" s="41" t="s">
        <v>36</v>
      </c>
      <c r="E669" s="42"/>
      <c r="F669" s="43">
        <v>10</v>
      </c>
      <c r="G669" s="44">
        <f>+E669/F669</f>
        <v>0</v>
      </c>
      <c r="H669" s="45"/>
      <c r="I669" s="45"/>
      <c r="J669" s="45"/>
      <c r="K669" s="45"/>
      <c r="L669" s="45"/>
      <c r="M669" s="46">
        <f>+L669-N669</f>
        <v>0</v>
      </c>
      <c r="N669" s="45"/>
      <c r="O669" s="47"/>
      <c r="P669" s="47"/>
      <c r="Q669" s="48">
        <f>SUM(O669:P669)</f>
        <v>0</v>
      </c>
      <c r="R669" s="49"/>
    </row>
    <row r="670" spans="2:18" ht="15.75">
      <c r="B670" s="40">
        <f>+B669+1</f>
        <v>11</v>
      </c>
      <c r="C670" s="41" t="s">
        <v>562</v>
      </c>
      <c r="D670" s="41" t="s">
        <v>36</v>
      </c>
      <c r="E670" s="42">
        <v>214</v>
      </c>
      <c r="F670" s="43">
        <v>10</v>
      </c>
      <c r="G670" s="44">
        <f>+E670/F670</f>
        <v>21.4</v>
      </c>
      <c r="H670" s="45">
        <v>-791.501</v>
      </c>
      <c r="I670" s="45">
        <v>1997.981</v>
      </c>
      <c r="J670" s="45">
        <v>557.666</v>
      </c>
      <c r="K670" s="45">
        <v>120.132</v>
      </c>
      <c r="L670" s="45">
        <v>-306.021</v>
      </c>
      <c r="M670" s="46">
        <f>+L670-N670</f>
        <v>-1.5370000000000346</v>
      </c>
      <c r="N670" s="45">
        <v>-304.484</v>
      </c>
      <c r="O670" s="47">
        <v>0</v>
      </c>
      <c r="P670" s="47">
        <v>0</v>
      </c>
      <c r="Q670" s="48">
        <f>SUM(O670:P670)</f>
        <v>0</v>
      </c>
      <c r="R670" s="49">
        <v>1193</v>
      </c>
    </row>
    <row r="671" spans="2:18" ht="15.75">
      <c r="B671" s="40">
        <f>+B670+1</f>
        <v>12</v>
      </c>
      <c r="C671" s="41" t="s">
        <v>563</v>
      </c>
      <c r="D671" s="41" t="s">
        <v>36</v>
      </c>
      <c r="E671" s="42"/>
      <c r="F671" s="43">
        <v>10</v>
      </c>
      <c r="G671" s="44">
        <f>+E671/F671</f>
        <v>0</v>
      </c>
      <c r="H671" s="45"/>
      <c r="I671" s="45"/>
      <c r="J671" s="45"/>
      <c r="K671" s="45"/>
      <c r="L671" s="45"/>
      <c r="M671" s="46">
        <f>+L671-N671</f>
        <v>0</v>
      </c>
      <c r="N671" s="45"/>
      <c r="O671" s="47"/>
      <c r="P671" s="47"/>
      <c r="Q671" s="48">
        <f>SUM(O671:P671)</f>
        <v>0</v>
      </c>
      <c r="R671" s="49"/>
    </row>
    <row r="672" spans="2:18" ht="15.75">
      <c r="B672" s="40"/>
      <c r="C672" s="41"/>
      <c r="D672" s="41"/>
      <c r="E672" s="42"/>
      <c r="F672" s="43"/>
      <c r="G672" s="44"/>
      <c r="H672" s="45"/>
      <c r="I672" s="45"/>
      <c r="J672" s="45"/>
      <c r="K672" s="45"/>
      <c r="L672" s="45"/>
      <c r="M672" s="46"/>
      <c r="N672" s="45"/>
      <c r="O672" s="47"/>
      <c r="P672" s="47"/>
      <c r="Q672" s="48"/>
      <c r="R672" s="49"/>
    </row>
    <row r="673" spans="2:18" s="112" customFormat="1" ht="15.75">
      <c r="B673" s="104">
        <f>COUNT(B657:B672)</f>
        <v>12</v>
      </c>
      <c r="C673" s="105"/>
      <c r="D673" s="105"/>
      <c r="E673" s="105">
        <f>SUBTOTAL(9,E657:E672)</f>
        <v>1468.0538999999999</v>
      </c>
      <c r="F673" s="41"/>
      <c r="G673" s="107">
        <f aca="true" t="shared" si="120" ref="G673:N673">SUBTOTAL(9,G657:G672)</f>
        <v>158.80539000000002</v>
      </c>
      <c r="H673" s="105">
        <f t="shared" si="120"/>
        <v>3571.5402999999997</v>
      </c>
      <c r="I673" s="105">
        <f t="shared" si="120"/>
        <v>13387.487899999998</v>
      </c>
      <c r="J673" s="105">
        <f t="shared" si="120"/>
        <v>16133.464499999998</v>
      </c>
      <c r="K673" s="105">
        <f t="shared" si="120"/>
        <v>482.72279999999995</v>
      </c>
      <c r="L673" s="105">
        <f t="shared" si="120"/>
        <v>630.4740999999999</v>
      </c>
      <c r="M673" s="107">
        <f t="shared" si="120"/>
        <v>348.9286</v>
      </c>
      <c r="N673" s="105">
        <f t="shared" si="120"/>
        <v>281.5455000000001</v>
      </c>
      <c r="O673" s="114"/>
      <c r="P673" s="114"/>
      <c r="Q673" s="110"/>
      <c r="R673" s="111">
        <f>SUBTOTAL(9,R657:R672)</f>
        <v>17769</v>
      </c>
    </row>
    <row r="674" spans="2:18" ht="15.75">
      <c r="B674" s="82"/>
      <c r="C674" s="83"/>
      <c r="D674" s="83"/>
      <c r="E674" s="84"/>
      <c r="F674" s="85"/>
      <c r="G674" s="86"/>
      <c r="H674" s="93"/>
      <c r="I674" s="93"/>
      <c r="J674" s="94"/>
      <c r="K674" s="93"/>
      <c r="L674" s="94"/>
      <c r="M674" s="98"/>
      <c r="N674" s="94"/>
      <c r="O674" s="96"/>
      <c r="P674" s="96"/>
      <c r="Q674" s="97"/>
      <c r="R674" s="99"/>
    </row>
    <row r="675" spans="2:18" ht="18">
      <c r="B675" s="82"/>
      <c r="C675" s="33" t="s">
        <v>564</v>
      </c>
      <c r="D675" s="92"/>
      <c r="E675" s="84"/>
      <c r="F675" s="85"/>
      <c r="G675" s="86"/>
      <c r="H675" s="93"/>
      <c r="I675" s="93"/>
      <c r="J675" s="94"/>
      <c r="K675" s="93"/>
      <c r="L675" s="94"/>
      <c r="M675" s="98"/>
      <c r="N675" s="94"/>
      <c r="O675" s="96"/>
      <c r="P675" s="96"/>
      <c r="Q675" s="97"/>
      <c r="R675" s="99"/>
    </row>
    <row r="676" spans="2:18" ht="15.75">
      <c r="B676" s="82"/>
      <c r="C676" s="83"/>
      <c r="D676" s="83"/>
      <c r="E676" s="84"/>
      <c r="F676" s="85"/>
      <c r="G676" s="86"/>
      <c r="H676" s="93"/>
      <c r="I676" s="93"/>
      <c r="J676" s="94"/>
      <c r="K676" s="93"/>
      <c r="L676" s="94"/>
      <c r="M676" s="98"/>
      <c r="N676" s="94"/>
      <c r="O676" s="96"/>
      <c r="P676" s="96"/>
      <c r="Q676" s="97"/>
      <c r="R676" s="99"/>
    </row>
    <row r="677" spans="2:18" ht="15.75">
      <c r="B677" s="40">
        <v>1</v>
      </c>
      <c r="C677" s="41" t="s">
        <v>565</v>
      </c>
      <c r="D677" s="41" t="s">
        <v>36</v>
      </c>
      <c r="E677" s="42">
        <v>54.5</v>
      </c>
      <c r="F677" s="43">
        <v>10</v>
      </c>
      <c r="G677" s="44">
        <f aca="true" t="shared" si="121" ref="G677:G682">+E677/F677</f>
        <v>5.45</v>
      </c>
      <c r="H677" s="45">
        <v>-52.825</v>
      </c>
      <c r="I677" s="45">
        <v>408.824</v>
      </c>
      <c r="J677" s="45">
        <v>249.844</v>
      </c>
      <c r="K677" s="45">
        <v>9.52</v>
      </c>
      <c r="L677" s="45">
        <v>7.727</v>
      </c>
      <c r="M677" s="46">
        <f aca="true" t="shared" si="122" ref="M677:M682">+L677-N677</f>
        <v>1.2730000000000006</v>
      </c>
      <c r="N677" s="45">
        <v>6.454</v>
      </c>
      <c r="O677" s="47">
        <v>0</v>
      </c>
      <c r="P677" s="47">
        <v>0</v>
      </c>
      <c r="Q677" s="48">
        <f aca="true" t="shared" si="123" ref="Q677:Q682">SUM(O677:P677)</f>
        <v>0</v>
      </c>
      <c r="R677" s="49">
        <v>1107</v>
      </c>
    </row>
    <row r="678" spans="2:18" ht="15.75">
      <c r="B678" s="40">
        <f>+B677+1</f>
        <v>2</v>
      </c>
      <c r="C678" s="41" t="s">
        <v>566</v>
      </c>
      <c r="D678" s="41" t="s">
        <v>36</v>
      </c>
      <c r="E678" s="42">
        <v>210</v>
      </c>
      <c r="F678" s="43">
        <v>10</v>
      </c>
      <c r="G678" s="44">
        <f t="shared" si="121"/>
        <v>21</v>
      </c>
      <c r="H678" s="45">
        <v>148.0142</v>
      </c>
      <c r="I678" s="45">
        <v>652.9523</v>
      </c>
      <c r="J678" s="45">
        <v>783.5448</v>
      </c>
      <c r="K678" s="45">
        <v>30.0388</v>
      </c>
      <c r="L678" s="45">
        <v>11.6347</v>
      </c>
      <c r="M678" s="46">
        <f t="shared" si="122"/>
        <v>6.395700000000001</v>
      </c>
      <c r="N678" s="45">
        <v>5.239</v>
      </c>
      <c r="O678" s="47">
        <v>5</v>
      </c>
      <c r="P678" s="47">
        <v>0</v>
      </c>
      <c r="Q678" s="48">
        <f t="shared" si="123"/>
        <v>5</v>
      </c>
      <c r="R678" s="49">
        <v>1539</v>
      </c>
    </row>
    <row r="679" spans="2:18" ht="15.75">
      <c r="B679" s="40">
        <f>+B678+1</f>
        <v>3</v>
      </c>
      <c r="C679" s="41" t="s">
        <v>567</v>
      </c>
      <c r="D679" s="41" t="s">
        <v>36</v>
      </c>
      <c r="E679" s="42">
        <v>195.112</v>
      </c>
      <c r="F679" s="43">
        <v>10</v>
      </c>
      <c r="G679" s="44">
        <f t="shared" si="121"/>
        <v>19.5112</v>
      </c>
      <c r="H679" s="45">
        <v>650.964</v>
      </c>
      <c r="I679" s="45">
        <v>3345.9</v>
      </c>
      <c r="J679" s="45">
        <v>3794.949</v>
      </c>
      <c r="K679" s="45">
        <v>130.378</v>
      </c>
      <c r="L679" s="45">
        <v>53.607</v>
      </c>
      <c r="M679" s="46">
        <f t="shared" si="122"/>
        <v>-11.790000000000006</v>
      </c>
      <c r="N679" s="45">
        <v>65.397</v>
      </c>
      <c r="O679" s="47">
        <v>0</v>
      </c>
      <c r="P679" s="47">
        <v>10</v>
      </c>
      <c r="Q679" s="48">
        <f t="shared" si="123"/>
        <v>10</v>
      </c>
      <c r="R679" s="49">
        <v>1797</v>
      </c>
    </row>
    <row r="680" spans="2:18" ht="15.75">
      <c r="B680" s="40">
        <f>+B679+1</f>
        <v>4</v>
      </c>
      <c r="C680" s="41" t="s">
        <v>568</v>
      </c>
      <c r="D680" s="41" t="s">
        <v>36</v>
      </c>
      <c r="E680" s="42">
        <v>970.427</v>
      </c>
      <c r="F680" s="43">
        <v>10</v>
      </c>
      <c r="G680" s="44">
        <f t="shared" si="121"/>
        <v>97.0427</v>
      </c>
      <c r="H680" s="45">
        <v>3677.391</v>
      </c>
      <c r="I680" s="45">
        <v>16394.779</v>
      </c>
      <c r="J680" s="45">
        <v>12651.993</v>
      </c>
      <c r="K680" s="45">
        <v>993.565</v>
      </c>
      <c r="L680" s="45">
        <v>630.395</v>
      </c>
      <c r="M680" s="46">
        <f t="shared" si="122"/>
        <v>177.96999999999997</v>
      </c>
      <c r="N680" s="45">
        <v>452.425</v>
      </c>
      <c r="O680" s="47">
        <v>0</v>
      </c>
      <c r="P680" s="47">
        <v>0</v>
      </c>
      <c r="Q680" s="48">
        <f t="shared" si="123"/>
        <v>0</v>
      </c>
      <c r="R680" s="49">
        <v>2659</v>
      </c>
    </row>
    <row r="681" spans="2:18" ht="15.75">
      <c r="B681" s="40">
        <f>+B680+1</f>
        <v>5</v>
      </c>
      <c r="C681" s="41" t="s">
        <v>569</v>
      </c>
      <c r="D681" s="41" t="s">
        <v>291</v>
      </c>
      <c r="E681" s="42">
        <v>82.47</v>
      </c>
      <c r="F681" s="43">
        <v>10</v>
      </c>
      <c r="G681" s="44">
        <f t="shared" si="121"/>
        <v>8.247</v>
      </c>
      <c r="H681" s="45">
        <v>6288.257</v>
      </c>
      <c r="I681" s="45">
        <v>24775.382</v>
      </c>
      <c r="J681" s="45">
        <v>26880.742</v>
      </c>
      <c r="K681" s="45">
        <v>253.79</v>
      </c>
      <c r="L681" s="45">
        <v>2564.203</v>
      </c>
      <c r="M681" s="46">
        <f t="shared" si="122"/>
        <v>885.135</v>
      </c>
      <c r="N681" s="45">
        <v>1679.068</v>
      </c>
      <c r="O681" s="47">
        <v>900</v>
      </c>
      <c r="P681" s="47">
        <v>0</v>
      </c>
      <c r="Q681" s="48">
        <f t="shared" si="123"/>
        <v>900</v>
      </c>
      <c r="R681" s="49">
        <v>829</v>
      </c>
    </row>
    <row r="682" spans="2:18" ht="15.75">
      <c r="B682" s="40">
        <f>+B681+1</f>
        <v>6</v>
      </c>
      <c r="C682" s="41" t="s">
        <v>570</v>
      </c>
      <c r="D682" s="41" t="s">
        <v>130</v>
      </c>
      <c r="E682" s="42">
        <v>275.668</v>
      </c>
      <c r="F682" s="43">
        <v>10</v>
      </c>
      <c r="G682" s="44">
        <f t="shared" si="121"/>
        <v>27.5668</v>
      </c>
      <c r="H682" s="45">
        <v>441.897</v>
      </c>
      <c r="I682" s="45">
        <v>1859.943</v>
      </c>
      <c r="J682" s="45">
        <v>1926.68</v>
      </c>
      <c r="K682" s="45">
        <v>125.422</v>
      </c>
      <c r="L682" s="45">
        <v>68.79</v>
      </c>
      <c r="M682" s="46">
        <f t="shared" si="122"/>
        <v>16.229000000000006</v>
      </c>
      <c r="N682" s="45">
        <v>52.561</v>
      </c>
      <c r="O682" s="47">
        <v>0</v>
      </c>
      <c r="P682" s="47">
        <v>12.5</v>
      </c>
      <c r="Q682" s="48">
        <f t="shared" si="123"/>
        <v>12.5</v>
      </c>
      <c r="R682" s="49">
        <v>820</v>
      </c>
    </row>
    <row r="683" spans="1:18" s="37" customFormat="1" ht="15.75">
      <c r="A683"/>
      <c r="B683" s="61"/>
      <c r="C683" s="62"/>
      <c r="D683" s="62"/>
      <c r="E683" s="63"/>
      <c r="F683" s="64"/>
      <c r="G683" s="65"/>
      <c r="H683" s="66"/>
      <c r="I683" s="66"/>
      <c r="J683" s="66"/>
      <c r="K683" s="66"/>
      <c r="L683" s="66"/>
      <c r="M683" s="67"/>
      <c r="N683" s="66"/>
      <c r="O683" s="68"/>
      <c r="P683" s="68"/>
      <c r="Q683" s="69"/>
      <c r="R683" s="70"/>
    </row>
    <row r="684" spans="1:18" s="37" customFormat="1" ht="15.75">
      <c r="A684"/>
      <c r="B684" s="61"/>
      <c r="C684" s="62"/>
      <c r="D684" s="62"/>
      <c r="E684" s="63"/>
      <c r="F684" s="64"/>
      <c r="G684" s="65"/>
      <c r="H684" s="66"/>
      <c r="I684" s="66"/>
      <c r="J684" s="66"/>
      <c r="K684" s="66"/>
      <c r="L684" s="66"/>
      <c r="M684" s="67"/>
      <c r="N684" s="66"/>
      <c r="O684" s="68"/>
      <c r="P684" s="68"/>
      <c r="Q684" s="69"/>
      <c r="R684" s="70"/>
    </row>
    <row r="685" spans="1:18" s="37" customFormat="1" ht="18.75">
      <c r="A685"/>
      <c r="B685" s="61"/>
      <c r="C685" s="71" t="s">
        <v>58</v>
      </c>
      <c r="D685" s="62"/>
      <c r="E685" s="63"/>
      <c r="F685" s="64"/>
      <c r="G685" s="65"/>
      <c r="H685" s="66"/>
      <c r="I685" s="66"/>
      <c r="J685" s="66"/>
      <c r="K685" s="66"/>
      <c r="L685" s="66"/>
      <c r="M685" s="67"/>
      <c r="N685" s="66"/>
      <c r="O685" s="68"/>
      <c r="P685" s="68"/>
      <c r="Q685" s="69"/>
      <c r="R685" s="70"/>
    </row>
    <row r="686" spans="2:18" ht="15.75">
      <c r="B686" s="40">
        <f>+B682+1</f>
        <v>7</v>
      </c>
      <c r="C686" s="41" t="s">
        <v>571</v>
      </c>
      <c r="D686" s="41" t="s">
        <v>36</v>
      </c>
      <c r="E686" s="42"/>
      <c r="F686" s="43">
        <v>10</v>
      </c>
      <c r="G686" s="44">
        <f>+E686/F686</f>
        <v>0</v>
      </c>
      <c r="H686" s="45"/>
      <c r="I686" s="45"/>
      <c r="J686" s="45"/>
      <c r="K686" s="45"/>
      <c r="L686" s="45"/>
      <c r="M686" s="46">
        <f>+L686-N686</f>
        <v>0</v>
      </c>
      <c r="N686" s="45"/>
      <c r="O686" s="47"/>
      <c r="P686" s="47"/>
      <c r="Q686" s="48">
        <f>SUM(O686:P686)</f>
        <v>0</v>
      </c>
      <c r="R686" s="49"/>
    </row>
    <row r="687" spans="2:18" ht="15.75">
      <c r="B687" s="40">
        <f>+B686+1</f>
        <v>8</v>
      </c>
      <c r="C687" s="41" t="s">
        <v>572</v>
      </c>
      <c r="D687" s="41" t="s">
        <v>36</v>
      </c>
      <c r="E687" s="42">
        <v>33.12</v>
      </c>
      <c r="F687" s="43">
        <v>10</v>
      </c>
      <c r="G687" s="44">
        <f>+E687/F687</f>
        <v>3.312</v>
      </c>
      <c r="H687" s="45">
        <v>121.066</v>
      </c>
      <c r="I687" s="45">
        <v>735.623</v>
      </c>
      <c r="J687" s="45">
        <v>220.099</v>
      </c>
      <c r="K687" s="45">
        <v>9.2</v>
      </c>
      <c r="L687" s="45">
        <v>-37.922</v>
      </c>
      <c r="M687" s="46">
        <f>+L687-N687</f>
        <v>-6.194999999999997</v>
      </c>
      <c r="N687" s="45">
        <v>-31.727</v>
      </c>
      <c r="O687" s="47">
        <v>0</v>
      </c>
      <c r="P687" s="47">
        <v>0</v>
      </c>
      <c r="Q687" s="48">
        <f>SUM(O687:P687)</f>
        <v>0</v>
      </c>
      <c r="R687" s="49">
        <v>777</v>
      </c>
    </row>
    <row r="688" spans="2:18" ht="15.75">
      <c r="B688" s="40">
        <f>+B687+1</f>
        <v>9</v>
      </c>
      <c r="C688" s="41" t="s">
        <v>573</v>
      </c>
      <c r="D688" s="41" t="s">
        <v>36</v>
      </c>
      <c r="E688" s="42"/>
      <c r="F688" s="43">
        <v>10</v>
      </c>
      <c r="G688" s="44">
        <f>+E688/F688</f>
        <v>0</v>
      </c>
      <c r="H688" s="45"/>
      <c r="I688" s="45"/>
      <c r="J688" s="45"/>
      <c r="K688" s="45"/>
      <c r="L688" s="45"/>
      <c r="M688" s="46">
        <f>+L688-N688</f>
        <v>0</v>
      </c>
      <c r="N688" s="45"/>
      <c r="O688" s="47"/>
      <c r="P688" s="47"/>
      <c r="Q688" s="48">
        <f>SUM(O688:P688)</f>
        <v>0</v>
      </c>
      <c r="R688" s="49"/>
    </row>
    <row r="689" spans="2:18" ht="15.75">
      <c r="B689" s="104"/>
      <c r="C689" s="41"/>
      <c r="D689" s="41"/>
      <c r="E689" s="42"/>
      <c r="F689" s="43"/>
      <c r="G689" s="44"/>
      <c r="H689" s="45"/>
      <c r="I689" s="45"/>
      <c r="J689" s="45"/>
      <c r="K689" s="45"/>
      <c r="L689" s="45"/>
      <c r="M689" s="46"/>
      <c r="N689" s="45"/>
      <c r="O689" s="47"/>
      <c r="P689" s="47"/>
      <c r="Q689" s="48"/>
      <c r="R689" s="49"/>
    </row>
    <row r="690" spans="2:18" s="112" customFormat="1" ht="15.75">
      <c r="B690" s="104">
        <f>COUNT(B677:B689)</f>
        <v>9</v>
      </c>
      <c r="C690" s="105"/>
      <c r="D690" s="105"/>
      <c r="E690" s="105">
        <f>SUBTOTAL(9,E677:E689)</f>
        <v>1821.297</v>
      </c>
      <c r="F690" s="41"/>
      <c r="G690" s="107">
        <f aca="true" t="shared" si="124" ref="G690:N690">SUBTOTAL(9,G677:G689)</f>
        <v>182.1297</v>
      </c>
      <c r="H690" s="105">
        <f t="shared" si="124"/>
        <v>11274.764200000001</v>
      </c>
      <c r="I690" s="105">
        <f t="shared" si="124"/>
        <v>48173.4033</v>
      </c>
      <c r="J690" s="105">
        <f t="shared" si="124"/>
        <v>46507.8518</v>
      </c>
      <c r="K690" s="105">
        <f t="shared" si="124"/>
        <v>1551.9138</v>
      </c>
      <c r="L690" s="105">
        <f t="shared" si="124"/>
        <v>3298.4347</v>
      </c>
      <c r="M690" s="107">
        <f t="shared" si="124"/>
        <v>1069.0177</v>
      </c>
      <c r="N690" s="105">
        <f t="shared" si="124"/>
        <v>2229.4170000000004</v>
      </c>
      <c r="O690" s="114"/>
      <c r="P690" s="114"/>
      <c r="Q690" s="110"/>
      <c r="R690" s="111">
        <f>SUM(R677:R689)</f>
        <v>9528</v>
      </c>
    </row>
    <row r="691" spans="2:18" ht="15.75">
      <c r="B691" s="82"/>
      <c r="C691" s="83"/>
      <c r="D691" s="83"/>
      <c r="E691" s="84"/>
      <c r="F691" s="85"/>
      <c r="G691" s="86"/>
      <c r="H691" s="93"/>
      <c r="I691" s="93"/>
      <c r="J691" s="94"/>
      <c r="K691" s="93"/>
      <c r="L691" s="94"/>
      <c r="M691" s="98"/>
      <c r="N691" s="94"/>
      <c r="O691" s="96"/>
      <c r="P691" s="96"/>
      <c r="Q691" s="97"/>
      <c r="R691" s="99"/>
    </row>
    <row r="692" spans="2:18" ht="18">
      <c r="B692" s="82"/>
      <c r="C692" s="33" t="s">
        <v>574</v>
      </c>
      <c r="D692" s="92"/>
      <c r="E692" s="84"/>
      <c r="F692" s="85"/>
      <c r="G692" s="86"/>
      <c r="H692" s="93"/>
      <c r="I692" s="93"/>
      <c r="J692" s="94"/>
      <c r="K692" s="93"/>
      <c r="L692" s="94"/>
      <c r="M692" s="98"/>
      <c r="N692" s="94"/>
      <c r="O692" s="96"/>
      <c r="P692" s="96"/>
      <c r="Q692" s="97"/>
      <c r="R692" s="99"/>
    </row>
    <row r="693" spans="2:18" ht="15.75">
      <c r="B693" s="82"/>
      <c r="C693" s="83"/>
      <c r="D693" s="83"/>
      <c r="E693" s="84"/>
      <c r="F693" s="85"/>
      <c r="G693" s="86"/>
      <c r="H693" s="93"/>
      <c r="I693" s="93"/>
      <c r="J693" s="94"/>
      <c r="K693" s="93"/>
      <c r="L693" s="94"/>
      <c r="M693" s="98"/>
      <c r="N693" s="94"/>
      <c r="O693" s="96"/>
      <c r="P693" s="96"/>
      <c r="Q693" s="97"/>
      <c r="R693" s="99"/>
    </row>
    <row r="694" spans="2:18" ht="15.75">
      <c r="B694" s="104">
        <v>1</v>
      </c>
      <c r="C694" s="41" t="s">
        <v>575</v>
      </c>
      <c r="D694" s="41" t="s">
        <v>36</v>
      </c>
      <c r="E694" s="42">
        <v>909.61</v>
      </c>
      <c r="F694" s="43">
        <v>10</v>
      </c>
      <c r="G694" s="44">
        <f>+E694/F694</f>
        <v>90.961</v>
      </c>
      <c r="H694" s="45">
        <v>2319.798</v>
      </c>
      <c r="I694" s="45">
        <v>5754.282</v>
      </c>
      <c r="J694" s="45">
        <v>3134.065</v>
      </c>
      <c r="K694" s="45">
        <v>200.369</v>
      </c>
      <c r="L694" s="45">
        <v>740.994</v>
      </c>
      <c r="M694" s="46">
        <f>+L694-N694</f>
        <v>211.73400000000004</v>
      </c>
      <c r="N694" s="45">
        <v>529.26</v>
      </c>
      <c r="O694" s="47">
        <v>30</v>
      </c>
      <c r="P694" s="47">
        <v>0</v>
      </c>
      <c r="Q694" s="48">
        <f>SUM(O694:P694)</f>
        <v>30</v>
      </c>
      <c r="R694" s="49">
        <v>2360</v>
      </c>
    </row>
    <row r="695" spans="2:18" ht="15.75">
      <c r="B695" s="104">
        <f>+B694+1</f>
        <v>2</v>
      </c>
      <c r="C695" s="41" t="s">
        <v>576</v>
      </c>
      <c r="D695" s="41" t="s">
        <v>130</v>
      </c>
      <c r="E695" s="42">
        <v>21415.514</v>
      </c>
      <c r="F695" s="43">
        <v>10</v>
      </c>
      <c r="G695" s="44">
        <f>+E695/F695</f>
        <v>2141.5514</v>
      </c>
      <c r="H695" s="45">
        <v>-46701.927</v>
      </c>
      <c r="I695" s="45">
        <v>139669.867</v>
      </c>
      <c r="J695" s="45">
        <v>89201.567</v>
      </c>
      <c r="K695" s="45">
        <v>8351.648</v>
      </c>
      <c r="L695" s="45">
        <v>-39729.29</v>
      </c>
      <c r="M695" s="46">
        <f>+L695-N695</f>
        <v>-3849.1330000000016</v>
      </c>
      <c r="N695" s="45">
        <v>-35880.157</v>
      </c>
      <c r="O695" s="47">
        <v>0</v>
      </c>
      <c r="P695" s="47">
        <v>0</v>
      </c>
      <c r="Q695" s="48">
        <f>SUM(O695:P695)</f>
        <v>0</v>
      </c>
      <c r="R695" s="49">
        <v>55640</v>
      </c>
    </row>
    <row r="696" spans="2:18" ht="15.75">
      <c r="B696" s="104">
        <f>+B695+1</f>
        <v>3</v>
      </c>
      <c r="C696" s="41" t="s">
        <v>577</v>
      </c>
      <c r="D696" s="41" t="s">
        <v>36</v>
      </c>
      <c r="E696" s="42">
        <v>1320.634</v>
      </c>
      <c r="F696" s="43">
        <v>10</v>
      </c>
      <c r="G696" s="44">
        <f>+E696/F696</f>
        <v>132.0634</v>
      </c>
      <c r="H696" s="45">
        <v>5427.415</v>
      </c>
      <c r="I696" s="45">
        <v>13614.336</v>
      </c>
      <c r="J696" s="45">
        <v>3100.257</v>
      </c>
      <c r="K696" s="45">
        <v>68.986</v>
      </c>
      <c r="L696" s="45">
        <v>1337.535</v>
      </c>
      <c r="M696" s="46">
        <f>+L696-N696</f>
        <v>922.644</v>
      </c>
      <c r="N696" s="45">
        <v>414.891</v>
      </c>
      <c r="O696" s="47">
        <v>31</v>
      </c>
      <c r="P696" s="47">
        <v>0</v>
      </c>
      <c r="Q696" s="48">
        <f>SUM(O696:P696)</f>
        <v>31</v>
      </c>
      <c r="R696" s="49">
        <v>15819</v>
      </c>
    </row>
    <row r="697" spans="1:18" s="37" customFormat="1" ht="15.75">
      <c r="A697"/>
      <c r="B697" s="116"/>
      <c r="C697" s="62"/>
      <c r="D697" s="62"/>
      <c r="E697" s="63"/>
      <c r="F697" s="64"/>
      <c r="G697" s="65"/>
      <c r="H697" s="66"/>
      <c r="I697" s="66"/>
      <c r="J697" s="66"/>
      <c r="K697" s="66"/>
      <c r="L697" s="66"/>
      <c r="M697" s="67"/>
      <c r="N697" s="66"/>
      <c r="O697" s="68"/>
      <c r="P697" s="68"/>
      <c r="Q697" s="69"/>
      <c r="R697" s="70"/>
    </row>
    <row r="698" spans="1:18" s="37" customFormat="1" ht="15.75">
      <c r="A698"/>
      <c r="B698" s="116"/>
      <c r="C698" s="62"/>
      <c r="D698" s="62"/>
      <c r="E698" s="63"/>
      <c r="F698" s="64"/>
      <c r="G698" s="65"/>
      <c r="H698" s="66"/>
      <c r="I698" s="66"/>
      <c r="J698" s="66"/>
      <c r="K698" s="66"/>
      <c r="L698" s="66"/>
      <c r="M698" s="67"/>
      <c r="N698" s="66"/>
      <c r="O698" s="68"/>
      <c r="P698" s="68"/>
      <c r="Q698" s="69"/>
      <c r="R698" s="70"/>
    </row>
    <row r="699" spans="1:18" s="37" customFormat="1" ht="18.75">
      <c r="A699"/>
      <c r="B699" s="116"/>
      <c r="C699" s="71" t="s">
        <v>58</v>
      </c>
      <c r="D699" s="62"/>
      <c r="E699" s="63"/>
      <c r="F699" s="64"/>
      <c r="G699" s="65"/>
      <c r="H699" s="66"/>
      <c r="I699" s="66"/>
      <c r="J699" s="66"/>
      <c r="K699" s="66"/>
      <c r="L699" s="66"/>
      <c r="M699" s="67"/>
      <c r="N699" s="66"/>
      <c r="O699" s="68"/>
      <c r="P699" s="68"/>
      <c r="Q699" s="69"/>
      <c r="R699" s="70"/>
    </row>
    <row r="700" spans="2:18" ht="15.75">
      <c r="B700" s="104">
        <f>+B696+1</f>
        <v>4</v>
      </c>
      <c r="C700" s="41" t="s">
        <v>578</v>
      </c>
      <c r="D700" s="41" t="s">
        <v>36</v>
      </c>
      <c r="E700" s="42"/>
      <c r="F700" s="43">
        <v>10</v>
      </c>
      <c r="G700" s="44">
        <f>+E700/F700</f>
        <v>0</v>
      </c>
      <c r="H700" s="45"/>
      <c r="I700" s="45"/>
      <c r="J700" s="45"/>
      <c r="K700" s="45"/>
      <c r="L700" s="45"/>
      <c r="M700" s="46">
        <f>+L700-N700</f>
        <v>0</v>
      </c>
      <c r="N700" s="45"/>
      <c r="O700" s="47"/>
      <c r="P700" s="47"/>
      <c r="Q700" s="48">
        <f>SUM(O700:P700)</f>
        <v>0</v>
      </c>
      <c r="R700" s="49"/>
    </row>
    <row r="701" spans="2:18" ht="15.75">
      <c r="B701" s="104">
        <f>+B700+1</f>
        <v>5</v>
      </c>
      <c r="C701" s="41" t="s">
        <v>579</v>
      </c>
      <c r="D701" s="41" t="s">
        <v>36</v>
      </c>
      <c r="E701" s="42"/>
      <c r="F701" s="43">
        <v>10</v>
      </c>
      <c r="G701" s="44">
        <f>+E701/F701</f>
        <v>0</v>
      </c>
      <c r="H701" s="45"/>
      <c r="I701" s="45"/>
      <c r="J701" s="45"/>
      <c r="K701" s="45"/>
      <c r="L701" s="45"/>
      <c r="M701" s="46">
        <f>+L701-N701</f>
        <v>0</v>
      </c>
      <c r="N701" s="45"/>
      <c r="O701" s="47"/>
      <c r="P701" s="47"/>
      <c r="Q701" s="48">
        <f>SUM(O701:P701)</f>
        <v>0</v>
      </c>
      <c r="R701" s="49"/>
    </row>
    <row r="702" spans="2:18" ht="15.75">
      <c r="B702" s="104"/>
      <c r="C702" s="41"/>
      <c r="D702" s="41"/>
      <c r="E702" s="42"/>
      <c r="F702" s="43"/>
      <c r="G702" s="44"/>
      <c r="H702" s="45"/>
      <c r="I702" s="45"/>
      <c r="J702" s="45"/>
      <c r="K702" s="45"/>
      <c r="L702" s="45"/>
      <c r="M702" s="46"/>
      <c r="N702" s="45"/>
      <c r="O702" s="47"/>
      <c r="P702" s="47"/>
      <c r="Q702" s="48"/>
      <c r="R702" s="49"/>
    </row>
    <row r="703" spans="2:18" s="112" customFormat="1" ht="15.75">
      <c r="B703" s="104">
        <f>COUNT(B694:B702)</f>
        <v>5</v>
      </c>
      <c r="C703" s="105"/>
      <c r="D703" s="105"/>
      <c r="E703" s="105">
        <f>SUBTOTAL(9,E694:E702)</f>
        <v>23645.758</v>
      </c>
      <c r="F703" s="41"/>
      <c r="G703" s="107">
        <f aca="true" t="shared" si="125" ref="G703:N703">SUBTOTAL(9,G694:G702)</f>
        <v>2364.5757999999996</v>
      </c>
      <c r="H703" s="105">
        <f t="shared" si="125"/>
        <v>-38954.714</v>
      </c>
      <c r="I703" s="105">
        <f t="shared" si="125"/>
        <v>159038.48500000002</v>
      </c>
      <c r="J703" s="105">
        <f t="shared" si="125"/>
        <v>95435.889</v>
      </c>
      <c r="K703" s="105">
        <f t="shared" si="125"/>
        <v>8621.003</v>
      </c>
      <c r="L703" s="105">
        <f t="shared" si="125"/>
        <v>-37650.761</v>
      </c>
      <c r="M703" s="107">
        <f t="shared" si="125"/>
        <v>-2714.755000000002</v>
      </c>
      <c r="N703" s="105">
        <f t="shared" si="125"/>
        <v>-34936.005999999994</v>
      </c>
      <c r="O703" s="114"/>
      <c r="P703" s="114"/>
      <c r="Q703" s="110"/>
      <c r="R703" s="111">
        <f>SUBTOTAL(9,R694:R702)</f>
        <v>73819</v>
      </c>
    </row>
    <row r="704" spans="2:18" ht="15.75">
      <c r="B704" s="82"/>
      <c r="C704" s="83"/>
      <c r="D704" s="83"/>
      <c r="E704" s="84"/>
      <c r="F704" s="85"/>
      <c r="G704" s="86"/>
      <c r="H704" s="93"/>
      <c r="I704" s="93"/>
      <c r="J704" s="94"/>
      <c r="K704" s="93"/>
      <c r="L704" s="94"/>
      <c r="M704" s="98"/>
      <c r="N704" s="94"/>
      <c r="O704" s="96"/>
      <c r="P704" s="96"/>
      <c r="Q704" s="97"/>
      <c r="R704" s="99"/>
    </row>
    <row r="705" spans="2:18" ht="18">
      <c r="B705" s="82"/>
      <c r="C705" s="33" t="s">
        <v>580</v>
      </c>
      <c r="D705" s="92"/>
      <c r="E705" s="84"/>
      <c r="F705" s="85"/>
      <c r="G705" s="86"/>
      <c r="H705" s="93"/>
      <c r="I705" s="93"/>
      <c r="J705" s="94"/>
      <c r="K705" s="93"/>
      <c r="L705" s="94"/>
      <c r="M705" s="98"/>
      <c r="N705" s="94"/>
      <c r="O705" s="96"/>
      <c r="P705" s="96"/>
      <c r="Q705" s="97"/>
      <c r="R705" s="99"/>
    </row>
    <row r="706" spans="2:18" ht="15.75">
      <c r="B706" s="82"/>
      <c r="C706" s="83"/>
      <c r="D706" s="83"/>
      <c r="E706" s="84"/>
      <c r="F706" s="85"/>
      <c r="G706" s="86"/>
      <c r="H706" s="93"/>
      <c r="I706" s="93"/>
      <c r="J706" s="94"/>
      <c r="K706" s="93"/>
      <c r="L706" s="94"/>
      <c r="M706" s="98"/>
      <c r="N706" s="94"/>
      <c r="O706" s="96"/>
      <c r="P706" s="96"/>
      <c r="Q706" s="97"/>
      <c r="R706" s="99"/>
    </row>
    <row r="707" spans="2:18" ht="15.75">
      <c r="B707" s="104">
        <v>1</v>
      </c>
      <c r="C707" s="41" t="s">
        <v>581</v>
      </c>
      <c r="D707" s="41" t="s">
        <v>36</v>
      </c>
      <c r="E707" s="42"/>
      <c r="F707" s="43">
        <v>10</v>
      </c>
      <c r="G707" s="44">
        <f aca="true" t="shared" si="126" ref="G707:G715">+E707/F707</f>
        <v>0</v>
      </c>
      <c r="H707" s="45"/>
      <c r="I707" s="45"/>
      <c r="J707" s="45"/>
      <c r="K707" s="45"/>
      <c r="L707" s="45"/>
      <c r="M707" s="46">
        <f aca="true" t="shared" si="127" ref="M707:M715">+L707-N707</f>
        <v>0</v>
      </c>
      <c r="N707" s="45"/>
      <c r="O707" s="47"/>
      <c r="P707" s="47"/>
      <c r="Q707" s="48">
        <f aca="true" t="shared" si="128" ref="Q707:Q715">SUM(O707:P707)</f>
        <v>0</v>
      </c>
      <c r="R707" s="49"/>
    </row>
    <row r="708" spans="2:18" ht="15.75">
      <c r="B708" s="40">
        <f aca="true" t="shared" si="129" ref="B708:B715">+B707+1</f>
        <v>2</v>
      </c>
      <c r="C708" s="41" t="s">
        <v>582</v>
      </c>
      <c r="D708" s="41" t="s">
        <v>36</v>
      </c>
      <c r="E708" s="42">
        <v>500</v>
      </c>
      <c r="F708" s="43">
        <v>10</v>
      </c>
      <c r="G708" s="44">
        <f t="shared" si="126"/>
        <v>50</v>
      </c>
      <c r="H708" s="45"/>
      <c r="I708" s="45"/>
      <c r="J708" s="45"/>
      <c r="K708" s="45"/>
      <c r="L708" s="45">
        <v>355.075</v>
      </c>
      <c r="M708" s="46">
        <f t="shared" si="127"/>
        <v>129.76899999999998</v>
      </c>
      <c r="N708" s="45">
        <v>225.306</v>
      </c>
      <c r="O708" s="47">
        <v>0</v>
      </c>
      <c r="P708" s="47">
        <v>0</v>
      </c>
      <c r="Q708" s="48">
        <f t="shared" si="128"/>
        <v>0</v>
      </c>
      <c r="R708" s="49"/>
    </row>
    <row r="709" spans="2:18" ht="15.75">
      <c r="B709" s="40">
        <f t="shared" si="129"/>
        <v>3</v>
      </c>
      <c r="C709" s="41" t="s">
        <v>583</v>
      </c>
      <c r="D709" s="41" t="s">
        <v>36</v>
      </c>
      <c r="E709" s="42">
        <v>597.375</v>
      </c>
      <c r="F709" s="43">
        <v>10</v>
      </c>
      <c r="G709" s="44">
        <f t="shared" si="126"/>
        <v>59.7375</v>
      </c>
      <c r="H709" s="45">
        <v>1999.046</v>
      </c>
      <c r="I709" s="45">
        <v>2477.498</v>
      </c>
      <c r="J709" s="45">
        <v>1298.12</v>
      </c>
      <c r="K709" s="45">
        <v>14.149</v>
      </c>
      <c r="L709" s="45">
        <v>712.148</v>
      </c>
      <c r="M709" s="46">
        <f t="shared" si="127"/>
        <v>6.263000000000034</v>
      </c>
      <c r="N709" s="45">
        <v>705.885</v>
      </c>
      <c r="O709" s="47">
        <v>10</v>
      </c>
      <c r="P709" s="47">
        <v>40</v>
      </c>
      <c r="Q709" s="48">
        <f t="shared" si="128"/>
        <v>50</v>
      </c>
      <c r="R709" s="49">
        <v>3722</v>
      </c>
    </row>
    <row r="710" spans="2:18" ht="15.75">
      <c r="B710" s="40">
        <f t="shared" si="129"/>
        <v>4</v>
      </c>
      <c r="C710" s="41" t="s">
        <v>584</v>
      </c>
      <c r="D710" s="41" t="s">
        <v>36</v>
      </c>
      <c r="E710" s="42">
        <v>37740</v>
      </c>
      <c r="F710" s="43">
        <v>10</v>
      </c>
      <c r="G710" s="44">
        <f t="shared" si="126"/>
        <v>3774</v>
      </c>
      <c r="H710" s="45">
        <v>97888.374</v>
      </c>
      <c r="I710" s="45">
        <v>140103.688</v>
      </c>
      <c r="J710" s="45">
        <v>61085.61</v>
      </c>
      <c r="K710" s="45">
        <v>847.972</v>
      </c>
      <c r="L710" s="45">
        <v>-4462.616</v>
      </c>
      <c r="M710" s="46">
        <f t="shared" si="127"/>
        <v>-1637.726</v>
      </c>
      <c r="N710" s="45">
        <v>-2824.89</v>
      </c>
      <c r="O710" s="47">
        <v>0</v>
      </c>
      <c r="P710" s="47">
        <v>0</v>
      </c>
      <c r="Q710" s="48">
        <f t="shared" si="128"/>
        <v>0</v>
      </c>
      <c r="R710" s="49">
        <v>43460</v>
      </c>
    </row>
    <row r="711" spans="2:18" ht="15.75">
      <c r="B711" s="40">
        <f t="shared" si="129"/>
        <v>5</v>
      </c>
      <c r="C711" s="41" t="s">
        <v>585</v>
      </c>
      <c r="D711" s="41" t="s">
        <v>36</v>
      </c>
      <c r="E711" s="42">
        <v>78.408</v>
      </c>
      <c r="F711" s="43">
        <v>10</v>
      </c>
      <c r="G711" s="44">
        <f t="shared" si="126"/>
        <v>7.8408</v>
      </c>
      <c r="H711" s="45">
        <v>476.5031</v>
      </c>
      <c r="I711" s="45">
        <v>832.9883</v>
      </c>
      <c r="J711" s="45">
        <v>690.469</v>
      </c>
      <c r="K711" s="45">
        <v>0.2996</v>
      </c>
      <c r="L711" s="45">
        <v>175.279</v>
      </c>
      <c r="M711" s="46">
        <f t="shared" si="127"/>
        <v>61.348</v>
      </c>
      <c r="N711" s="45">
        <v>113.931</v>
      </c>
      <c r="O711" s="47">
        <v>60</v>
      </c>
      <c r="P711" s="47">
        <v>0</v>
      </c>
      <c r="Q711" s="48">
        <f t="shared" si="128"/>
        <v>60</v>
      </c>
      <c r="R711" s="49">
        <v>2074</v>
      </c>
    </row>
    <row r="712" spans="2:18" ht="15.75">
      <c r="B712" s="40">
        <f t="shared" si="129"/>
        <v>6</v>
      </c>
      <c r="C712" s="41" t="s">
        <v>586</v>
      </c>
      <c r="D712" s="41" t="s">
        <v>36</v>
      </c>
      <c r="E712" s="42">
        <v>499.755</v>
      </c>
      <c r="F712" s="43">
        <v>10</v>
      </c>
      <c r="G712" s="44">
        <f t="shared" si="126"/>
        <v>49.9755</v>
      </c>
      <c r="H712" s="45">
        <v>-5.7086</v>
      </c>
      <c r="I712" s="45">
        <v>223.8191</v>
      </c>
      <c r="J712" s="45">
        <v>55.3674</v>
      </c>
      <c r="K712" s="45">
        <v>30.5363</v>
      </c>
      <c r="L712" s="45">
        <v>-80.643</v>
      </c>
      <c r="M712" s="46">
        <f t="shared" si="127"/>
        <v>0.28600000000000136</v>
      </c>
      <c r="N712" s="45">
        <v>-80.929</v>
      </c>
      <c r="O712" s="47">
        <v>0</v>
      </c>
      <c r="P712" s="47">
        <v>0</v>
      </c>
      <c r="Q712" s="48">
        <f t="shared" si="128"/>
        <v>0</v>
      </c>
      <c r="R712" s="49">
        <v>1894</v>
      </c>
    </row>
    <row r="713" spans="2:18" ht="15.75">
      <c r="B713" s="40">
        <f t="shared" si="129"/>
        <v>7</v>
      </c>
      <c r="C713" s="41" t="s">
        <v>587</v>
      </c>
      <c r="D713" s="41" t="s">
        <v>36</v>
      </c>
      <c r="E713" s="42">
        <v>3000</v>
      </c>
      <c r="F713" s="43">
        <v>10</v>
      </c>
      <c r="G713" s="44">
        <f t="shared" si="126"/>
        <v>300</v>
      </c>
      <c r="H713" s="45">
        <v>2736.746</v>
      </c>
      <c r="I713" s="45">
        <v>10396.028</v>
      </c>
      <c r="J713" s="45">
        <v>1904.313</v>
      </c>
      <c r="K713" s="45">
        <v>460.618</v>
      </c>
      <c r="L713" s="45">
        <v>-893.896</v>
      </c>
      <c r="M713" s="46">
        <f t="shared" si="127"/>
        <v>-387.73599999999993</v>
      </c>
      <c r="N713" s="45">
        <v>-506.16</v>
      </c>
      <c r="O713" s="47">
        <v>0</v>
      </c>
      <c r="P713" s="47">
        <v>0</v>
      </c>
      <c r="Q713" s="48">
        <f t="shared" si="128"/>
        <v>0</v>
      </c>
      <c r="R713" s="49">
        <v>5507</v>
      </c>
    </row>
    <row r="714" spans="2:18" ht="15.75">
      <c r="B714" s="40">
        <f t="shared" si="129"/>
        <v>8</v>
      </c>
      <c r="C714" s="41" t="s">
        <v>588</v>
      </c>
      <c r="D714" s="41" t="s">
        <v>36</v>
      </c>
      <c r="E714" s="42">
        <v>3853.907</v>
      </c>
      <c r="F714" s="43">
        <v>10</v>
      </c>
      <c r="G714" s="44">
        <f t="shared" si="126"/>
        <v>385.39070000000004</v>
      </c>
      <c r="H714" s="45"/>
      <c r="I714" s="45"/>
      <c r="J714" s="45"/>
      <c r="K714" s="45"/>
      <c r="L714" s="45">
        <v>-2449.852</v>
      </c>
      <c r="M714" s="46">
        <f t="shared" si="127"/>
        <v>0</v>
      </c>
      <c r="N714" s="45">
        <v>-2449.852</v>
      </c>
      <c r="O714" s="47">
        <v>0</v>
      </c>
      <c r="P714" s="47">
        <v>0</v>
      </c>
      <c r="Q714" s="48">
        <f t="shared" si="128"/>
        <v>0</v>
      </c>
      <c r="R714" s="49"/>
    </row>
    <row r="715" spans="2:18" ht="15.75">
      <c r="B715" s="40">
        <f t="shared" si="129"/>
        <v>9</v>
      </c>
      <c r="C715" s="41" t="s">
        <v>589</v>
      </c>
      <c r="D715" s="41" t="s">
        <v>130</v>
      </c>
      <c r="E715" s="42">
        <v>8605.715</v>
      </c>
      <c r="F715" s="43">
        <v>10</v>
      </c>
      <c r="G715" s="44">
        <f t="shared" si="126"/>
        <v>860.5715</v>
      </c>
      <c r="H715" s="45">
        <v>11384.875</v>
      </c>
      <c r="I715" s="45">
        <v>21003.914</v>
      </c>
      <c r="J715" s="45">
        <v>3091.482</v>
      </c>
      <c r="K715" s="45">
        <v>163.182</v>
      </c>
      <c r="L715" s="45">
        <v>-390.281</v>
      </c>
      <c r="M715" s="46">
        <f t="shared" si="127"/>
        <v>-90.993</v>
      </c>
      <c r="N715" s="45">
        <v>-299.288</v>
      </c>
      <c r="O715" s="47">
        <v>0</v>
      </c>
      <c r="P715" s="47">
        <v>0</v>
      </c>
      <c r="Q715" s="48">
        <f t="shared" si="128"/>
        <v>0</v>
      </c>
      <c r="R715" s="49">
        <v>8538</v>
      </c>
    </row>
    <row r="716" spans="2:18" ht="15.75">
      <c r="B716" s="40"/>
      <c r="C716" s="41"/>
      <c r="D716" s="41"/>
      <c r="E716" s="42"/>
      <c r="F716" s="43"/>
      <c r="G716" s="44"/>
      <c r="H716" s="45"/>
      <c r="I716" s="45"/>
      <c r="J716" s="45"/>
      <c r="K716" s="45"/>
      <c r="L716" s="45"/>
      <c r="M716" s="46"/>
      <c r="N716" s="45"/>
      <c r="O716" s="47"/>
      <c r="P716" s="47"/>
      <c r="Q716" s="48"/>
      <c r="R716" s="49"/>
    </row>
    <row r="717" spans="2:18" s="112" customFormat="1" ht="15.75">
      <c r="B717" s="104">
        <f>COUNT(B707:B716)</f>
        <v>9</v>
      </c>
      <c r="C717" s="105"/>
      <c r="D717" s="105"/>
      <c r="E717" s="105">
        <f>SUBTOTAL(9,E707:E716)</f>
        <v>54875.16</v>
      </c>
      <c r="F717" s="41"/>
      <c r="G717" s="107">
        <f aca="true" t="shared" si="130" ref="G717:N717">SUBTOTAL(9,G707:G716)</f>
        <v>5487.516</v>
      </c>
      <c r="H717" s="105">
        <f t="shared" si="130"/>
        <v>114479.8355</v>
      </c>
      <c r="I717" s="105">
        <f t="shared" si="130"/>
        <v>175037.93539999996</v>
      </c>
      <c r="J717" s="105">
        <f t="shared" si="130"/>
        <v>68125.36140000001</v>
      </c>
      <c r="K717" s="105">
        <f t="shared" si="130"/>
        <v>1516.7569</v>
      </c>
      <c r="L717" s="105">
        <f t="shared" si="130"/>
        <v>-7034.786</v>
      </c>
      <c r="M717" s="107">
        <f t="shared" si="130"/>
        <v>-1918.789</v>
      </c>
      <c r="N717" s="105">
        <f t="shared" si="130"/>
        <v>-5115.996999999999</v>
      </c>
      <c r="O717" s="114"/>
      <c r="P717" s="114"/>
      <c r="Q717" s="110"/>
      <c r="R717" s="111">
        <f>SUBTOTAL(9,R707:R716)</f>
        <v>65195</v>
      </c>
    </row>
    <row r="718" spans="2:18" ht="15.75">
      <c r="B718" s="82"/>
      <c r="C718" s="83"/>
      <c r="D718" s="83"/>
      <c r="E718" s="84"/>
      <c r="F718" s="85"/>
      <c r="G718" s="86"/>
      <c r="H718" s="93"/>
      <c r="I718" s="93"/>
      <c r="J718" s="94"/>
      <c r="K718" s="93"/>
      <c r="L718" s="94"/>
      <c r="M718" s="98"/>
      <c r="N718" s="94"/>
      <c r="O718" s="96"/>
      <c r="P718" s="96"/>
      <c r="Q718" s="97"/>
      <c r="R718" s="99"/>
    </row>
    <row r="719" spans="2:18" ht="18">
      <c r="B719" s="82"/>
      <c r="C719" s="33" t="s">
        <v>590</v>
      </c>
      <c r="D719" s="92"/>
      <c r="E719" s="84"/>
      <c r="F719" s="85"/>
      <c r="G719" s="86"/>
      <c r="H719" s="93"/>
      <c r="I719" s="93"/>
      <c r="J719" s="94"/>
      <c r="K719" s="93"/>
      <c r="L719" s="94"/>
      <c r="M719" s="98"/>
      <c r="N719" s="94"/>
      <c r="O719" s="96"/>
      <c r="P719" s="96"/>
      <c r="Q719" s="97"/>
      <c r="R719" s="99"/>
    </row>
    <row r="720" spans="2:18" ht="15.75">
      <c r="B720" s="82"/>
      <c r="C720" s="83"/>
      <c r="D720" s="83"/>
      <c r="E720" s="84"/>
      <c r="F720" s="85"/>
      <c r="G720" s="86"/>
      <c r="H720" s="93"/>
      <c r="I720" s="93"/>
      <c r="J720" s="94"/>
      <c r="K720" s="93"/>
      <c r="L720" s="94"/>
      <c r="M720" s="98"/>
      <c r="N720" s="94"/>
      <c r="O720" s="96"/>
      <c r="P720" s="96"/>
      <c r="Q720" s="97"/>
      <c r="R720" s="99"/>
    </row>
    <row r="721" spans="2:18" ht="15.75">
      <c r="B721" s="40">
        <v>1</v>
      </c>
      <c r="C721" s="41" t="s">
        <v>591</v>
      </c>
      <c r="D721" s="41" t="s">
        <v>130</v>
      </c>
      <c r="E721" s="42">
        <v>1093.834</v>
      </c>
      <c r="F721" s="43">
        <v>10</v>
      </c>
      <c r="G721" s="44">
        <f>+E721/F721</f>
        <v>109.38340000000001</v>
      </c>
      <c r="H721" s="45">
        <v>17382.6567</v>
      </c>
      <c r="I721" s="45">
        <v>25630.1397</v>
      </c>
      <c r="J721" s="45">
        <v>7428.7028</v>
      </c>
      <c r="K721" s="45">
        <v>901.4508</v>
      </c>
      <c r="L721" s="45">
        <v>4505.412</v>
      </c>
      <c r="M721" s="46">
        <f>+L721-N721</f>
        <v>1442.7240000000002</v>
      </c>
      <c r="N721" s="45">
        <v>3062.688</v>
      </c>
      <c r="O721" s="47">
        <v>25</v>
      </c>
      <c r="P721" s="47">
        <v>10</v>
      </c>
      <c r="Q721" s="48">
        <f>SUM(O721:P721)</f>
        <v>35</v>
      </c>
      <c r="R721" s="49">
        <v>2482</v>
      </c>
    </row>
    <row r="722" spans="2:18" ht="15.75">
      <c r="B722" s="104">
        <f>+B721+1</f>
        <v>2</v>
      </c>
      <c r="C722" s="41" t="s">
        <v>592</v>
      </c>
      <c r="D722" s="41" t="s">
        <v>130</v>
      </c>
      <c r="E722" s="42">
        <v>2128.161</v>
      </c>
      <c r="F722" s="43">
        <v>10</v>
      </c>
      <c r="G722" s="44">
        <f>+E722/F722</f>
        <v>212.8161</v>
      </c>
      <c r="H722" s="45">
        <v>23084.068</v>
      </c>
      <c r="I722" s="45">
        <v>60288.526</v>
      </c>
      <c r="J722" s="45">
        <v>23317.198</v>
      </c>
      <c r="K722" s="45">
        <v>1508.948</v>
      </c>
      <c r="L722" s="45">
        <v>5204.574</v>
      </c>
      <c r="M722" s="46">
        <f>+L722-N722</f>
        <v>964.1439999999993</v>
      </c>
      <c r="N722" s="45">
        <v>4240.43</v>
      </c>
      <c r="O722" s="47">
        <v>60</v>
      </c>
      <c r="P722" s="47">
        <v>0</v>
      </c>
      <c r="Q722" s="48">
        <f>SUM(O722:P722)</f>
        <v>60</v>
      </c>
      <c r="R722" s="49">
        <v>13163</v>
      </c>
    </row>
    <row r="723" spans="2:18" ht="15.75">
      <c r="B723" s="104">
        <f>+B722+1</f>
        <v>3</v>
      </c>
      <c r="C723" s="41" t="s">
        <v>593</v>
      </c>
      <c r="D723" s="41" t="s">
        <v>130</v>
      </c>
      <c r="E723" s="42">
        <v>9341.1</v>
      </c>
      <c r="F723" s="43">
        <v>10</v>
      </c>
      <c r="G723" s="44">
        <f>+E723/F723</f>
        <v>934.11</v>
      </c>
      <c r="H723" s="45">
        <v>10486.371</v>
      </c>
      <c r="I723" s="45">
        <v>46771.671</v>
      </c>
      <c r="J723" s="45">
        <v>26820.812</v>
      </c>
      <c r="K723" s="45">
        <v>2791.971</v>
      </c>
      <c r="L723" s="45">
        <v>4404.875</v>
      </c>
      <c r="M723" s="46">
        <f>+L723-N723</f>
        <v>1505.254</v>
      </c>
      <c r="N723" s="45">
        <v>2899.621</v>
      </c>
      <c r="O723" s="47">
        <v>28.5</v>
      </c>
      <c r="P723" s="47">
        <v>0</v>
      </c>
      <c r="Q723" s="48">
        <f>SUM(O723:P723)</f>
        <v>28.5</v>
      </c>
      <c r="R723" s="49">
        <v>15740</v>
      </c>
    </row>
    <row r="724" spans="2:18" ht="15.75">
      <c r="B724" s="104">
        <f>+B723+1</f>
        <v>4</v>
      </c>
      <c r="C724" s="41" t="s">
        <v>594</v>
      </c>
      <c r="D724" s="41" t="s">
        <v>130</v>
      </c>
      <c r="E724" s="42">
        <v>4934.742</v>
      </c>
      <c r="F724" s="43">
        <v>10</v>
      </c>
      <c r="G724" s="44">
        <f>+E724/F724</f>
        <v>493.4742</v>
      </c>
      <c r="H724" s="45">
        <v>12285.213</v>
      </c>
      <c r="I724" s="45">
        <v>31918.963</v>
      </c>
      <c r="J724" s="45">
        <v>30592.806</v>
      </c>
      <c r="K724" s="45">
        <v>695.371</v>
      </c>
      <c r="L724" s="45">
        <v>10041.083</v>
      </c>
      <c r="M724" s="46">
        <f>+L724-N724</f>
        <v>3516.000000000001</v>
      </c>
      <c r="N724" s="45">
        <v>6525.083</v>
      </c>
      <c r="O724" s="47">
        <v>137.5</v>
      </c>
      <c r="P724" s="47">
        <v>25</v>
      </c>
      <c r="Q724" s="48">
        <f>SUM(O724:P724)</f>
        <v>162.5</v>
      </c>
      <c r="R724" s="49">
        <v>9213</v>
      </c>
    </row>
    <row r="725" spans="2:18" ht="15.75">
      <c r="B725" s="104"/>
      <c r="C725" s="41"/>
      <c r="D725" s="41"/>
      <c r="E725" s="42"/>
      <c r="F725" s="43"/>
      <c r="G725" s="44"/>
      <c r="H725" s="45"/>
      <c r="I725" s="45"/>
      <c r="J725" s="45"/>
      <c r="K725" s="45"/>
      <c r="L725" s="45"/>
      <c r="M725" s="46"/>
      <c r="N725" s="45"/>
      <c r="O725" s="47"/>
      <c r="P725" s="47"/>
      <c r="Q725" s="48"/>
      <c r="R725" s="49"/>
    </row>
    <row r="726" spans="2:18" s="112" customFormat="1" ht="15.75">
      <c r="B726" s="104">
        <f>COUNT(B721:B725)</f>
        <v>4</v>
      </c>
      <c r="C726" s="105"/>
      <c r="D726" s="105"/>
      <c r="E726" s="105">
        <f>SUBTOTAL(9,E721:E725)</f>
        <v>17497.837</v>
      </c>
      <c r="F726" s="41"/>
      <c r="G726" s="107">
        <f aca="true" t="shared" si="131" ref="G726:N726">SUBTOTAL(9,G721:G725)</f>
        <v>1749.7837</v>
      </c>
      <c r="H726" s="105">
        <f t="shared" si="131"/>
        <v>63238.308699999994</v>
      </c>
      <c r="I726" s="105">
        <f t="shared" si="131"/>
        <v>164609.29969999997</v>
      </c>
      <c r="J726" s="105">
        <f t="shared" si="131"/>
        <v>88159.5188</v>
      </c>
      <c r="K726" s="105">
        <f t="shared" si="131"/>
        <v>5897.7408000000005</v>
      </c>
      <c r="L726" s="105">
        <f t="shared" si="131"/>
        <v>24155.944000000003</v>
      </c>
      <c r="M726" s="107">
        <f t="shared" si="131"/>
        <v>7428.122</v>
      </c>
      <c r="N726" s="105">
        <f t="shared" si="131"/>
        <v>16727.822</v>
      </c>
      <c r="O726" s="114"/>
      <c r="P726" s="114"/>
      <c r="Q726" s="110"/>
      <c r="R726" s="111">
        <f>SUBTOTAL(9,R721:R725)</f>
        <v>40598</v>
      </c>
    </row>
    <row r="727" spans="2:18" ht="15.75">
      <c r="B727" s="82"/>
      <c r="C727" s="83"/>
      <c r="D727" s="83"/>
      <c r="E727" s="84"/>
      <c r="F727" s="85"/>
      <c r="G727" s="86"/>
      <c r="H727" s="93"/>
      <c r="I727" s="93"/>
      <c r="J727" s="94"/>
      <c r="K727" s="93"/>
      <c r="L727" s="94"/>
      <c r="M727" s="98"/>
      <c r="N727" s="94"/>
      <c r="O727" s="96"/>
      <c r="P727" s="96"/>
      <c r="Q727" s="97"/>
      <c r="R727" s="99"/>
    </row>
    <row r="728" spans="2:18" ht="18">
      <c r="B728" s="82"/>
      <c r="C728" s="33" t="s">
        <v>595</v>
      </c>
      <c r="D728" s="92"/>
      <c r="E728" s="84"/>
      <c r="F728" s="85"/>
      <c r="G728" s="86"/>
      <c r="H728" s="93"/>
      <c r="I728" s="93"/>
      <c r="J728" s="94"/>
      <c r="K728" s="93"/>
      <c r="L728" s="94"/>
      <c r="M728" s="98"/>
      <c r="N728" s="94"/>
      <c r="O728" s="96"/>
      <c r="P728" s="96"/>
      <c r="Q728" s="97"/>
      <c r="R728" s="99"/>
    </row>
    <row r="729" spans="2:18" ht="15.75">
      <c r="B729" s="82"/>
      <c r="C729" s="83"/>
      <c r="D729" s="83"/>
      <c r="E729" s="84"/>
      <c r="F729" s="85"/>
      <c r="G729" s="86"/>
      <c r="H729" s="93"/>
      <c r="I729" s="93"/>
      <c r="J729" s="94"/>
      <c r="K729" s="93"/>
      <c r="L729" s="94"/>
      <c r="M729" s="98"/>
      <c r="N729" s="94"/>
      <c r="O729" s="96"/>
      <c r="P729" s="96"/>
      <c r="Q729" s="97"/>
      <c r="R729" s="99"/>
    </row>
    <row r="730" spans="2:18" ht="15.75">
      <c r="B730" s="104">
        <v>1</v>
      </c>
      <c r="C730" s="41" t="s">
        <v>596</v>
      </c>
      <c r="D730" s="41" t="s">
        <v>597</v>
      </c>
      <c r="E730" s="42">
        <v>979.003</v>
      </c>
      <c r="F730" s="43">
        <v>10</v>
      </c>
      <c r="G730" s="44">
        <f aca="true" t="shared" si="132" ref="G730:G737">+E730/F730</f>
        <v>97.9003</v>
      </c>
      <c r="H730" s="45">
        <v>3568.512</v>
      </c>
      <c r="I730" s="45">
        <v>5015.889</v>
      </c>
      <c r="J730" s="45">
        <v>7089.163</v>
      </c>
      <c r="K730" s="45">
        <v>2.704</v>
      </c>
      <c r="L730" s="45">
        <v>544.822</v>
      </c>
      <c r="M730" s="46">
        <f aca="true" t="shared" si="133" ref="M730:M737">+L730-N730</f>
        <v>200.84199999999998</v>
      </c>
      <c r="N730" s="45">
        <v>343.98</v>
      </c>
      <c r="O730" s="47">
        <v>50</v>
      </c>
      <c r="P730" s="47">
        <v>0</v>
      </c>
      <c r="Q730" s="48">
        <f aca="true" t="shared" si="134" ref="Q730:Q737">SUM(O730:P730)</f>
        <v>50</v>
      </c>
      <c r="R730" s="49">
        <v>2719</v>
      </c>
    </row>
    <row r="731" spans="2:18" ht="15.75">
      <c r="B731" s="104">
        <f aca="true" t="shared" si="135" ref="B731:B737">+B730+1</f>
        <v>2</v>
      </c>
      <c r="C731" s="41" t="s">
        <v>598</v>
      </c>
      <c r="D731" s="41" t="s">
        <v>130</v>
      </c>
      <c r="E731" s="42">
        <v>96.448</v>
      </c>
      <c r="F731" s="43">
        <v>10</v>
      </c>
      <c r="G731" s="44">
        <f t="shared" si="132"/>
        <v>9.6448</v>
      </c>
      <c r="H731" s="45">
        <v>1116.612</v>
      </c>
      <c r="I731" s="45">
        <v>2984.355</v>
      </c>
      <c r="J731" s="45">
        <v>4346.528</v>
      </c>
      <c r="K731" s="45">
        <v>87.113</v>
      </c>
      <c r="L731" s="45">
        <v>84.365</v>
      </c>
      <c r="M731" s="46">
        <f t="shared" si="133"/>
        <v>46.096</v>
      </c>
      <c r="N731" s="45">
        <v>38.269</v>
      </c>
      <c r="O731" s="47">
        <v>14</v>
      </c>
      <c r="P731" s="47">
        <v>0</v>
      </c>
      <c r="Q731" s="48">
        <f t="shared" si="134"/>
        <v>14</v>
      </c>
      <c r="R731" s="49">
        <v>850</v>
      </c>
    </row>
    <row r="732" spans="2:18" ht="15.75">
      <c r="B732" s="104">
        <f t="shared" si="135"/>
        <v>3</v>
      </c>
      <c r="C732" s="41" t="s">
        <v>599</v>
      </c>
      <c r="D732" s="41" t="s">
        <v>36</v>
      </c>
      <c r="E732" s="42">
        <v>144.673</v>
      </c>
      <c r="F732" s="43">
        <v>10</v>
      </c>
      <c r="G732" s="44">
        <f t="shared" si="132"/>
        <v>14.4673</v>
      </c>
      <c r="H732" s="45">
        <v>826.2368</v>
      </c>
      <c r="I732" s="45">
        <v>1481.6285</v>
      </c>
      <c r="J732" s="45">
        <v>932.2979</v>
      </c>
      <c r="K732" s="45">
        <v>1.4872</v>
      </c>
      <c r="L732" s="45">
        <v>292.662</v>
      </c>
      <c r="M732" s="46">
        <f t="shared" si="133"/>
        <v>75.63819999999998</v>
      </c>
      <c r="N732" s="45">
        <v>217.0238</v>
      </c>
      <c r="O732" s="47">
        <v>30</v>
      </c>
      <c r="P732" s="47">
        <v>20</v>
      </c>
      <c r="Q732" s="48">
        <f t="shared" si="134"/>
        <v>50</v>
      </c>
      <c r="R732" s="49">
        <v>2178</v>
      </c>
    </row>
    <row r="733" spans="2:18" ht="15.75">
      <c r="B733" s="104">
        <f t="shared" si="135"/>
        <v>4</v>
      </c>
      <c r="C733" s="41" t="s">
        <v>600</v>
      </c>
      <c r="D733" s="41" t="s">
        <v>130</v>
      </c>
      <c r="E733" s="42">
        <v>1706.718</v>
      </c>
      <c r="F733" s="43">
        <v>10</v>
      </c>
      <c r="G733" s="44">
        <f t="shared" si="132"/>
        <v>170.67180000000002</v>
      </c>
      <c r="H733" s="45">
        <v>8354.891</v>
      </c>
      <c r="I733" s="45">
        <v>10625.625</v>
      </c>
      <c r="J733" s="45">
        <v>13403.224</v>
      </c>
      <c r="K733" s="45">
        <v>76.859</v>
      </c>
      <c r="L733" s="45">
        <v>3001.04</v>
      </c>
      <c r="M733" s="46">
        <f t="shared" si="133"/>
        <v>1045.853</v>
      </c>
      <c r="N733" s="45">
        <v>1955.187</v>
      </c>
      <c r="O733" s="47">
        <v>95</v>
      </c>
      <c r="P733" s="47">
        <v>0</v>
      </c>
      <c r="Q733" s="48">
        <f t="shared" si="134"/>
        <v>95</v>
      </c>
      <c r="R733" s="49">
        <v>4503</v>
      </c>
    </row>
    <row r="734" spans="2:18" ht="15.75">
      <c r="B734" s="104">
        <f t="shared" si="135"/>
        <v>5</v>
      </c>
      <c r="C734" s="41" t="s">
        <v>601</v>
      </c>
      <c r="D734" s="41" t="s">
        <v>130</v>
      </c>
      <c r="E734" s="42">
        <v>165.277</v>
      </c>
      <c r="F734" s="43">
        <v>10</v>
      </c>
      <c r="G734" s="44">
        <f t="shared" si="132"/>
        <v>16.5277</v>
      </c>
      <c r="H734" s="45">
        <v>498.0786</v>
      </c>
      <c r="I734" s="45">
        <v>1476.1466</v>
      </c>
      <c r="J734" s="45">
        <v>1933.3439</v>
      </c>
      <c r="K734" s="45">
        <v>67.1331</v>
      </c>
      <c r="L734" s="45">
        <v>77.9716</v>
      </c>
      <c r="M734" s="46">
        <f t="shared" si="133"/>
        <v>14.848299999999995</v>
      </c>
      <c r="N734" s="45">
        <v>63.1233</v>
      </c>
      <c r="O734" s="47">
        <v>25</v>
      </c>
      <c r="P734" s="47">
        <v>0</v>
      </c>
      <c r="Q734" s="48">
        <f t="shared" si="134"/>
        <v>25</v>
      </c>
      <c r="R734" s="49">
        <v>3375</v>
      </c>
    </row>
    <row r="735" spans="2:18" ht="15.75">
      <c r="B735" s="104">
        <f t="shared" si="135"/>
        <v>6</v>
      </c>
      <c r="C735" s="41" t="s">
        <v>602</v>
      </c>
      <c r="D735" s="41" t="s">
        <v>36</v>
      </c>
      <c r="E735" s="42">
        <v>100</v>
      </c>
      <c r="F735" s="43">
        <v>10</v>
      </c>
      <c r="G735" s="44">
        <f t="shared" si="132"/>
        <v>10</v>
      </c>
      <c r="H735" s="45">
        <v>344.834</v>
      </c>
      <c r="I735" s="45">
        <v>819.747</v>
      </c>
      <c r="J735" s="45">
        <v>1054.864</v>
      </c>
      <c r="K735" s="45">
        <v>7.699</v>
      </c>
      <c r="L735" s="45">
        <v>100.865</v>
      </c>
      <c r="M735" s="46">
        <f t="shared" si="133"/>
        <v>33.009</v>
      </c>
      <c r="N735" s="45">
        <v>67.856</v>
      </c>
      <c r="O735" s="47">
        <v>25</v>
      </c>
      <c r="P735" s="47">
        <v>0</v>
      </c>
      <c r="Q735" s="48">
        <f t="shared" si="134"/>
        <v>25</v>
      </c>
      <c r="R735" s="49">
        <v>582</v>
      </c>
    </row>
    <row r="736" spans="2:18" ht="15.75">
      <c r="B736" s="104">
        <f t="shared" si="135"/>
        <v>7</v>
      </c>
      <c r="C736" s="41" t="s">
        <v>603</v>
      </c>
      <c r="D736" s="41" t="s">
        <v>36</v>
      </c>
      <c r="E736" s="42">
        <v>266.32</v>
      </c>
      <c r="F736" s="43">
        <v>10</v>
      </c>
      <c r="G736" s="44">
        <f t="shared" si="132"/>
        <v>26.631999999999998</v>
      </c>
      <c r="H736" s="45">
        <v>860.588</v>
      </c>
      <c r="I736" s="45">
        <v>2296.607</v>
      </c>
      <c r="J736" s="45">
        <v>2085.344</v>
      </c>
      <c r="K736" s="45">
        <v>105.279</v>
      </c>
      <c r="L736" s="45">
        <v>210.069</v>
      </c>
      <c r="M736" s="46">
        <f t="shared" si="133"/>
        <v>68.59699999999998</v>
      </c>
      <c r="N736" s="45">
        <v>141.472</v>
      </c>
      <c r="O736" s="47">
        <v>10</v>
      </c>
      <c r="P736" s="47">
        <v>0</v>
      </c>
      <c r="Q736" s="48">
        <f t="shared" si="134"/>
        <v>10</v>
      </c>
      <c r="R736" s="49">
        <v>4371</v>
      </c>
    </row>
    <row r="737" spans="2:18" ht="15.75">
      <c r="B737" s="104">
        <f t="shared" si="135"/>
        <v>8</v>
      </c>
      <c r="C737" s="41" t="s">
        <v>604</v>
      </c>
      <c r="D737" s="41" t="s">
        <v>130</v>
      </c>
      <c r="E737" s="42">
        <v>142.161</v>
      </c>
      <c r="F737" s="43">
        <v>100</v>
      </c>
      <c r="G737" s="44">
        <f t="shared" si="132"/>
        <v>1.42161</v>
      </c>
      <c r="H737" s="45">
        <v>1130.852</v>
      </c>
      <c r="I737" s="45">
        <v>1509.552</v>
      </c>
      <c r="J737" s="45">
        <v>2383.639</v>
      </c>
      <c r="K737" s="45">
        <v>1.106</v>
      </c>
      <c r="L737" s="45">
        <v>229.089</v>
      </c>
      <c r="M737" s="46">
        <f t="shared" si="133"/>
        <v>84.797</v>
      </c>
      <c r="N737" s="45">
        <v>144.292</v>
      </c>
      <c r="O737" s="47">
        <v>250</v>
      </c>
      <c r="P737" s="47">
        <v>0</v>
      </c>
      <c r="Q737" s="48">
        <f t="shared" si="134"/>
        <v>250</v>
      </c>
      <c r="R737" s="49">
        <v>628</v>
      </c>
    </row>
    <row r="738" spans="2:18" ht="15.75">
      <c r="B738" s="104"/>
      <c r="C738" s="41"/>
      <c r="D738" s="41"/>
      <c r="E738" s="42"/>
      <c r="F738" s="43"/>
      <c r="G738" s="44"/>
      <c r="H738" s="45"/>
      <c r="I738" s="45"/>
      <c r="J738" s="45"/>
      <c r="K738" s="45"/>
      <c r="L738" s="45"/>
      <c r="M738" s="46"/>
      <c r="N738" s="45"/>
      <c r="O738" s="47"/>
      <c r="P738" s="47"/>
      <c r="Q738" s="48"/>
      <c r="R738" s="49"/>
    </row>
    <row r="739" spans="2:18" s="112" customFormat="1" ht="15.75">
      <c r="B739" s="104">
        <f>COUNT(B730:B738)</f>
        <v>8</v>
      </c>
      <c r="C739" s="105"/>
      <c r="D739" s="105"/>
      <c r="E739" s="105">
        <f>SUBTOTAL(9,E730:E738)</f>
        <v>3600.6000000000004</v>
      </c>
      <c r="F739" s="41"/>
      <c r="G739" s="107">
        <f aca="true" t="shared" si="136" ref="G739:N739">SUBTOTAL(9,G730:G738)</f>
        <v>347.26551</v>
      </c>
      <c r="H739" s="105">
        <f t="shared" si="136"/>
        <v>16700.6044</v>
      </c>
      <c r="I739" s="105">
        <f t="shared" si="136"/>
        <v>26209.5501</v>
      </c>
      <c r="J739" s="105">
        <f t="shared" si="136"/>
        <v>33228.4038</v>
      </c>
      <c r="K739" s="105">
        <f t="shared" si="136"/>
        <v>349.3803</v>
      </c>
      <c r="L739" s="105">
        <f t="shared" si="136"/>
        <v>4540.8836</v>
      </c>
      <c r="M739" s="107">
        <f t="shared" si="136"/>
        <v>1569.6805000000002</v>
      </c>
      <c r="N739" s="105">
        <f t="shared" si="136"/>
        <v>2971.2030999999997</v>
      </c>
      <c r="O739" s="114"/>
      <c r="P739" s="114"/>
      <c r="Q739" s="110"/>
      <c r="R739" s="111">
        <f>SUM(R730:R738)</f>
        <v>19206</v>
      </c>
    </row>
    <row r="740" spans="2:18" ht="15.75">
      <c r="B740" s="82"/>
      <c r="C740" s="83"/>
      <c r="D740" s="83"/>
      <c r="E740" s="84"/>
      <c r="F740" s="85"/>
      <c r="G740" s="86"/>
      <c r="H740" s="93"/>
      <c r="I740" s="93"/>
      <c r="J740" s="94"/>
      <c r="K740" s="93"/>
      <c r="L740" s="94"/>
      <c r="M740" s="98"/>
      <c r="N740" s="94"/>
      <c r="O740" s="96"/>
      <c r="P740" s="96"/>
      <c r="Q740" s="97"/>
      <c r="R740" s="99"/>
    </row>
    <row r="741" spans="2:18" ht="18">
      <c r="B741" s="82"/>
      <c r="C741" s="33" t="s">
        <v>605</v>
      </c>
      <c r="D741" s="92"/>
      <c r="E741" s="84"/>
      <c r="F741" s="85"/>
      <c r="G741" s="86"/>
      <c r="H741" s="93"/>
      <c r="I741" s="93"/>
      <c r="J741" s="94"/>
      <c r="K741" s="93"/>
      <c r="L741" s="94"/>
      <c r="M741" s="98"/>
      <c r="N741" s="94"/>
      <c r="O741" s="96"/>
      <c r="P741" s="96"/>
      <c r="Q741" s="97"/>
      <c r="R741" s="99"/>
    </row>
    <row r="742" spans="2:18" ht="15.75">
      <c r="B742" s="82"/>
      <c r="C742" s="83"/>
      <c r="D742" s="83"/>
      <c r="E742" s="84"/>
      <c r="F742" s="85"/>
      <c r="G742" s="86"/>
      <c r="H742" s="93"/>
      <c r="I742" s="93"/>
      <c r="J742" s="94"/>
      <c r="K742" s="93"/>
      <c r="L742" s="94"/>
      <c r="M742" s="98"/>
      <c r="N742" s="94"/>
      <c r="O742" s="96"/>
      <c r="P742" s="96"/>
      <c r="Q742" s="97"/>
      <c r="R742" s="99"/>
    </row>
    <row r="743" spans="2:18" ht="15.75">
      <c r="B743" s="104">
        <f>+B738+1</f>
        <v>1</v>
      </c>
      <c r="C743" s="41" t="s">
        <v>606</v>
      </c>
      <c r="D743" s="41" t="s">
        <v>36</v>
      </c>
      <c r="E743" s="42">
        <v>68.205</v>
      </c>
      <c r="F743" s="43">
        <v>10</v>
      </c>
      <c r="G743" s="44">
        <f aca="true" t="shared" si="137" ref="G743:G763">+E743/F743</f>
        <v>6.8205</v>
      </c>
      <c r="H743" s="45">
        <v>31.537</v>
      </c>
      <c r="I743" s="45">
        <v>204.2923</v>
      </c>
      <c r="J743" s="45">
        <v>68.8167</v>
      </c>
      <c r="K743" s="45">
        <v>16.1663</v>
      </c>
      <c r="L743" s="45">
        <v>-24.062</v>
      </c>
      <c r="M743" s="46">
        <f aca="true" t="shared" si="138" ref="M743:M763">+L743-N743</f>
        <v>0.3289999999999971</v>
      </c>
      <c r="N743" s="45">
        <v>-24.391</v>
      </c>
      <c r="O743" s="47">
        <v>0</v>
      </c>
      <c r="P743" s="47">
        <v>0</v>
      </c>
      <c r="Q743" s="48">
        <f aca="true" t="shared" si="139" ref="Q743:Q763">SUM(O743:P743)</f>
        <v>0</v>
      </c>
      <c r="R743" s="49">
        <v>665</v>
      </c>
    </row>
    <row r="744" spans="2:18" ht="15.75">
      <c r="B744" s="40">
        <f aca="true" t="shared" si="140" ref="B744:B763">+B743+1</f>
        <v>2</v>
      </c>
      <c r="C744" s="41" t="s">
        <v>607</v>
      </c>
      <c r="D744" s="41" t="s">
        <v>36</v>
      </c>
      <c r="E744" s="42">
        <v>81.864</v>
      </c>
      <c r="F744" s="43">
        <v>10</v>
      </c>
      <c r="G744" s="44">
        <f t="shared" si="137"/>
        <v>8.1864</v>
      </c>
      <c r="H744" s="45">
        <v>295.313</v>
      </c>
      <c r="I744" s="45">
        <v>2916.242</v>
      </c>
      <c r="J744" s="45">
        <v>3123.311</v>
      </c>
      <c r="K744" s="45">
        <v>138.257</v>
      </c>
      <c r="L744" s="45">
        <v>-235.188</v>
      </c>
      <c r="M744" s="46">
        <f t="shared" si="138"/>
        <v>-60.970999999999975</v>
      </c>
      <c r="N744" s="45">
        <v>-174.217</v>
      </c>
      <c r="O744" s="47">
        <v>0</v>
      </c>
      <c r="P744" s="47">
        <v>0</v>
      </c>
      <c r="Q744" s="48">
        <f t="shared" si="139"/>
        <v>0</v>
      </c>
      <c r="R744" s="49">
        <v>996</v>
      </c>
    </row>
    <row r="745" spans="2:18" ht="15.75">
      <c r="B745" s="40">
        <f t="shared" si="140"/>
        <v>3</v>
      </c>
      <c r="C745" s="41" t="s">
        <v>608</v>
      </c>
      <c r="D745" s="41" t="s">
        <v>36</v>
      </c>
      <c r="E745" s="42">
        <v>200</v>
      </c>
      <c r="F745" s="43">
        <v>10</v>
      </c>
      <c r="G745" s="44">
        <f t="shared" si="137"/>
        <v>20</v>
      </c>
      <c r="H745" s="45">
        <v>331.9762</v>
      </c>
      <c r="I745" s="45">
        <v>487.3065</v>
      </c>
      <c r="J745" s="45">
        <v>429.7588</v>
      </c>
      <c r="K745" s="45">
        <v>8.4183</v>
      </c>
      <c r="L745" s="45">
        <v>105.8437</v>
      </c>
      <c r="M745" s="46">
        <f t="shared" si="138"/>
        <v>30.234099999999998</v>
      </c>
      <c r="N745" s="45">
        <v>75.6096</v>
      </c>
      <c r="O745" s="47">
        <v>30</v>
      </c>
      <c r="P745" s="47">
        <v>0</v>
      </c>
      <c r="Q745" s="48">
        <f t="shared" si="139"/>
        <v>30</v>
      </c>
      <c r="R745" s="49">
        <v>511</v>
      </c>
    </row>
    <row r="746" spans="2:18" ht="15.75">
      <c r="B746" s="40">
        <f t="shared" si="140"/>
        <v>4</v>
      </c>
      <c r="C746" s="41" t="s">
        <v>609</v>
      </c>
      <c r="D746" s="41" t="s">
        <v>130</v>
      </c>
      <c r="E746" s="42">
        <v>250.387</v>
      </c>
      <c r="F746" s="43">
        <v>10</v>
      </c>
      <c r="G746" s="44">
        <f t="shared" si="137"/>
        <v>25.0387</v>
      </c>
      <c r="H746" s="45">
        <v>1507.427</v>
      </c>
      <c r="I746" s="45">
        <v>2312.3</v>
      </c>
      <c r="J746" s="45">
        <v>2453.341</v>
      </c>
      <c r="K746" s="45">
        <v>2.702</v>
      </c>
      <c r="L746" s="45">
        <v>547.693</v>
      </c>
      <c r="M746" s="46">
        <f t="shared" si="138"/>
        <v>145.587</v>
      </c>
      <c r="N746" s="45">
        <v>402.106</v>
      </c>
      <c r="O746" s="47">
        <v>130</v>
      </c>
      <c r="P746" s="47">
        <v>0</v>
      </c>
      <c r="Q746" s="48">
        <f t="shared" si="139"/>
        <v>130</v>
      </c>
      <c r="R746" s="49">
        <v>1902</v>
      </c>
    </row>
    <row r="747" spans="2:18" ht="15.75">
      <c r="B747" s="40">
        <f t="shared" si="140"/>
        <v>5</v>
      </c>
      <c r="C747" s="41" t="s">
        <v>610</v>
      </c>
      <c r="D747" s="41" t="s">
        <v>36</v>
      </c>
      <c r="E747" s="42">
        <v>14.4</v>
      </c>
      <c r="F747" s="43">
        <v>10</v>
      </c>
      <c r="G747" s="44">
        <f t="shared" si="137"/>
        <v>1.44</v>
      </c>
      <c r="H747" s="45">
        <v>24.853</v>
      </c>
      <c r="I747" s="45">
        <v>112.343</v>
      </c>
      <c r="J747" s="45">
        <v>137.781</v>
      </c>
      <c r="K747" s="45">
        <v>2.834</v>
      </c>
      <c r="L747" s="45">
        <v>6.679</v>
      </c>
      <c r="M747" s="46">
        <f t="shared" si="138"/>
        <v>0.8250000000000002</v>
      </c>
      <c r="N747" s="45">
        <v>5.854</v>
      </c>
      <c r="O747" s="47">
        <v>10</v>
      </c>
      <c r="P747" s="47">
        <v>0</v>
      </c>
      <c r="Q747" s="48">
        <f t="shared" si="139"/>
        <v>10</v>
      </c>
      <c r="R747" s="49">
        <v>502</v>
      </c>
    </row>
    <row r="748" spans="2:18" ht="15.75">
      <c r="B748" s="40">
        <f t="shared" si="140"/>
        <v>6</v>
      </c>
      <c r="C748" s="41" t="s">
        <v>611</v>
      </c>
      <c r="D748" s="41" t="s">
        <v>130</v>
      </c>
      <c r="E748" s="42">
        <v>272.943</v>
      </c>
      <c r="F748" s="43">
        <v>10</v>
      </c>
      <c r="G748" s="44">
        <f t="shared" si="137"/>
        <v>27.2943</v>
      </c>
      <c r="H748" s="45">
        <v>1923.992</v>
      </c>
      <c r="I748" s="45">
        <v>4726.49</v>
      </c>
      <c r="J748" s="45">
        <v>7061.056</v>
      </c>
      <c r="K748" s="45">
        <v>494.34</v>
      </c>
      <c r="L748" s="45">
        <v>739.776</v>
      </c>
      <c r="M748" s="46">
        <f t="shared" si="138"/>
        <v>221.23799999999994</v>
      </c>
      <c r="N748" s="45">
        <v>518.538</v>
      </c>
      <c r="O748" s="47">
        <v>100</v>
      </c>
      <c r="P748" s="47">
        <v>0</v>
      </c>
      <c r="Q748" s="48">
        <f t="shared" si="139"/>
        <v>100</v>
      </c>
      <c r="R748" s="49">
        <v>1220</v>
      </c>
    </row>
    <row r="749" spans="2:18" ht="15.75">
      <c r="B749" s="40">
        <f t="shared" si="140"/>
        <v>7</v>
      </c>
      <c r="C749" s="41" t="s">
        <v>612</v>
      </c>
      <c r="D749" s="41" t="s">
        <v>36</v>
      </c>
      <c r="E749" s="42">
        <v>191.099</v>
      </c>
      <c r="F749" s="43">
        <v>10</v>
      </c>
      <c r="G749" s="44">
        <f t="shared" si="137"/>
        <v>19.1099</v>
      </c>
      <c r="H749" s="45">
        <v>2141.544</v>
      </c>
      <c r="I749" s="45">
        <v>3138.324</v>
      </c>
      <c r="J749" s="45">
        <v>7131.928</v>
      </c>
      <c r="K749" s="45">
        <v>19.875</v>
      </c>
      <c r="L749" s="45">
        <v>1021.009</v>
      </c>
      <c r="M749" s="46">
        <f t="shared" si="138"/>
        <v>341.716</v>
      </c>
      <c r="N749" s="45">
        <v>679.293</v>
      </c>
      <c r="O749" s="47">
        <v>100</v>
      </c>
      <c r="P749" s="47">
        <v>25</v>
      </c>
      <c r="Q749" s="48">
        <f t="shared" si="139"/>
        <v>125</v>
      </c>
      <c r="R749" s="49">
        <v>587</v>
      </c>
    </row>
    <row r="750" spans="2:18" ht="15.75">
      <c r="B750" s="40">
        <f t="shared" si="140"/>
        <v>8</v>
      </c>
      <c r="C750" s="41" t="s">
        <v>613</v>
      </c>
      <c r="D750" s="41" t="s">
        <v>36</v>
      </c>
      <c r="E750" s="42">
        <v>1020</v>
      </c>
      <c r="F750" s="43">
        <v>10</v>
      </c>
      <c r="G750" s="44">
        <f t="shared" si="137"/>
        <v>102</v>
      </c>
      <c r="H750" s="45">
        <v>1005.7424</v>
      </c>
      <c r="I750" s="45">
        <v>1718.8962</v>
      </c>
      <c r="J750" s="45">
        <v>0</v>
      </c>
      <c r="K750" s="45">
        <v>0.0188</v>
      </c>
      <c r="L750" s="45">
        <v>-10.235</v>
      </c>
      <c r="M750" s="46">
        <f t="shared" si="138"/>
        <v>0</v>
      </c>
      <c r="N750" s="45">
        <v>-10.235</v>
      </c>
      <c r="O750" s="47">
        <v>0</v>
      </c>
      <c r="P750" s="47">
        <v>0</v>
      </c>
      <c r="Q750" s="48">
        <f t="shared" si="139"/>
        <v>0</v>
      </c>
      <c r="R750" s="49">
        <v>290</v>
      </c>
    </row>
    <row r="751" spans="2:18" ht="15.75">
      <c r="B751" s="40">
        <f t="shared" si="140"/>
        <v>9</v>
      </c>
      <c r="C751" s="41" t="s">
        <v>727</v>
      </c>
      <c r="D751" s="41" t="s">
        <v>36</v>
      </c>
      <c r="E751" s="42">
        <v>94.362</v>
      </c>
      <c r="F751" s="43">
        <v>5</v>
      </c>
      <c r="G751" s="44">
        <f t="shared" si="137"/>
        <v>18.8724</v>
      </c>
      <c r="H751" s="45">
        <v>336.3676</v>
      </c>
      <c r="I751" s="45">
        <v>652.291</v>
      </c>
      <c r="J751" s="45">
        <v>1261.9733</v>
      </c>
      <c r="K751" s="45">
        <v>11.075</v>
      </c>
      <c r="L751" s="45">
        <v>64.632</v>
      </c>
      <c r="M751" s="46">
        <f t="shared" si="138"/>
        <v>24.787200000000006</v>
      </c>
      <c r="N751" s="45">
        <v>39.8448</v>
      </c>
      <c r="O751" s="47">
        <v>0</v>
      </c>
      <c r="P751" s="47">
        <v>0</v>
      </c>
      <c r="Q751" s="48">
        <f t="shared" si="139"/>
        <v>0</v>
      </c>
      <c r="R751" s="49">
        <v>1314</v>
      </c>
    </row>
    <row r="752" spans="2:18" ht="15.75">
      <c r="B752" s="40">
        <f t="shared" si="140"/>
        <v>10</v>
      </c>
      <c r="C752" s="41" t="s">
        <v>614</v>
      </c>
      <c r="D752" s="41" t="s">
        <v>130</v>
      </c>
      <c r="E752" s="42">
        <v>5203.677</v>
      </c>
      <c r="F752" s="43">
        <v>10</v>
      </c>
      <c r="G752" s="44">
        <f t="shared" si="137"/>
        <v>520.3677</v>
      </c>
      <c r="H752" s="45">
        <v>6565.865</v>
      </c>
      <c r="I752" s="45">
        <v>18279.11</v>
      </c>
      <c r="J752" s="45">
        <v>7847.606</v>
      </c>
      <c r="K752" s="45">
        <v>33.529</v>
      </c>
      <c r="L752" s="45">
        <v>458.528</v>
      </c>
      <c r="M752" s="46">
        <f t="shared" si="138"/>
        <v>105.243</v>
      </c>
      <c r="N752" s="45">
        <v>353.285</v>
      </c>
      <c r="O752" s="47">
        <v>0</v>
      </c>
      <c r="P752" s="47">
        <v>0</v>
      </c>
      <c r="Q752" s="48">
        <f t="shared" si="139"/>
        <v>0</v>
      </c>
      <c r="R752" s="49">
        <v>54343</v>
      </c>
    </row>
    <row r="753" spans="2:18" ht="15.75">
      <c r="B753" s="40">
        <f t="shared" si="140"/>
        <v>11</v>
      </c>
      <c r="C753" s="41" t="s">
        <v>615</v>
      </c>
      <c r="D753" s="41" t="s">
        <v>130</v>
      </c>
      <c r="E753" s="42">
        <v>1388.023</v>
      </c>
      <c r="F753" s="43">
        <v>10</v>
      </c>
      <c r="G753" s="44">
        <f t="shared" si="137"/>
        <v>138.8023</v>
      </c>
      <c r="H753" s="45">
        <v>12683.88</v>
      </c>
      <c r="I753" s="45">
        <v>18667.685</v>
      </c>
      <c r="J753" s="45">
        <v>27963.915</v>
      </c>
      <c r="K753" s="45">
        <v>219.308</v>
      </c>
      <c r="L753" s="45">
        <v>3129.908</v>
      </c>
      <c r="M753" s="46">
        <f t="shared" si="138"/>
        <v>1061.036</v>
      </c>
      <c r="N753" s="45">
        <v>2068.872</v>
      </c>
      <c r="O753" s="47">
        <v>65</v>
      </c>
      <c r="P753" s="47">
        <v>0</v>
      </c>
      <c r="Q753" s="48">
        <f t="shared" si="139"/>
        <v>65</v>
      </c>
      <c r="R753" s="49">
        <v>12829</v>
      </c>
    </row>
    <row r="754" spans="2:18" ht="15.75">
      <c r="B754" s="40">
        <f t="shared" si="140"/>
        <v>12</v>
      </c>
      <c r="C754" s="41" t="s">
        <v>616</v>
      </c>
      <c r="D754" s="41" t="s">
        <v>36</v>
      </c>
      <c r="E754" s="42">
        <v>360</v>
      </c>
      <c r="F754" s="43">
        <v>10</v>
      </c>
      <c r="G754" s="44">
        <f t="shared" si="137"/>
        <v>36</v>
      </c>
      <c r="H754" s="45">
        <v>775.65</v>
      </c>
      <c r="I754" s="45">
        <v>3490.911</v>
      </c>
      <c r="J754" s="45">
        <v>2685.176</v>
      </c>
      <c r="K754" s="45">
        <v>212.824</v>
      </c>
      <c r="L754" s="45">
        <v>129.239</v>
      </c>
      <c r="M754" s="46">
        <f t="shared" si="138"/>
        <v>63.631</v>
      </c>
      <c r="N754" s="45">
        <v>65.608</v>
      </c>
      <c r="O754" s="47">
        <v>15</v>
      </c>
      <c r="P754" s="47">
        <v>0</v>
      </c>
      <c r="Q754" s="48">
        <f t="shared" si="139"/>
        <v>15</v>
      </c>
      <c r="R754" s="49">
        <v>472</v>
      </c>
    </row>
    <row r="755" spans="2:18" ht="15.75">
      <c r="B755" s="40">
        <f t="shared" si="140"/>
        <v>13</v>
      </c>
      <c r="C755" s="41" t="s">
        <v>617</v>
      </c>
      <c r="D755" s="41" t="s">
        <v>36</v>
      </c>
      <c r="E755" s="42">
        <v>75</v>
      </c>
      <c r="F755" s="43">
        <v>10</v>
      </c>
      <c r="G755" s="44">
        <f t="shared" si="137"/>
        <v>7.5</v>
      </c>
      <c r="H755" s="45">
        <v>126.459</v>
      </c>
      <c r="I755" s="45">
        <v>359.761</v>
      </c>
      <c r="J755" s="45">
        <v>238.387</v>
      </c>
      <c r="K755" s="45">
        <v>7.093</v>
      </c>
      <c r="L755" s="45">
        <v>0.181</v>
      </c>
      <c r="M755" s="46">
        <f t="shared" si="138"/>
        <v>4.543</v>
      </c>
      <c r="N755" s="45">
        <v>-4.362</v>
      </c>
      <c r="O755" s="47">
        <v>0</v>
      </c>
      <c r="P755" s="47">
        <v>0</v>
      </c>
      <c r="Q755" s="48">
        <f t="shared" si="139"/>
        <v>0</v>
      </c>
      <c r="R755" s="49">
        <v>559</v>
      </c>
    </row>
    <row r="756" spans="2:18" ht="15.75">
      <c r="B756" s="40">
        <f t="shared" si="140"/>
        <v>14</v>
      </c>
      <c r="C756" s="41" t="s">
        <v>618</v>
      </c>
      <c r="D756" s="41" t="s">
        <v>36</v>
      </c>
      <c r="E756" s="42">
        <v>1105.905</v>
      </c>
      <c r="F756" s="43">
        <v>5</v>
      </c>
      <c r="G756" s="44">
        <f t="shared" si="137"/>
        <v>221.18099999999998</v>
      </c>
      <c r="H756" s="45">
        <v>261.0622</v>
      </c>
      <c r="I756" s="45">
        <v>1692.417</v>
      </c>
      <c r="J756" s="45">
        <v>1118.4054</v>
      </c>
      <c r="K756" s="45">
        <v>68.5932</v>
      </c>
      <c r="L756" s="45">
        <v>27.8515</v>
      </c>
      <c r="M756" s="46">
        <f t="shared" si="138"/>
        <v>4.2315000000000005</v>
      </c>
      <c r="N756" s="45">
        <v>23.62</v>
      </c>
      <c r="O756" s="47">
        <v>5</v>
      </c>
      <c r="P756" s="47">
        <v>0</v>
      </c>
      <c r="Q756" s="48">
        <f t="shared" si="139"/>
        <v>5</v>
      </c>
      <c r="R756" s="49">
        <v>5105</v>
      </c>
    </row>
    <row r="757" spans="2:18" ht="15.75">
      <c r="B757" s="40">
        <f t="shared" si="140"/>
        <v>15</v>
      </c>
      <c r="C757" s="41" t="s">
        <v>619</v>
      </c>
      <c r="D757" s="41" t="s">
        <v>36</v>
      </c>
      <c r="E757" s="42">
        <v>315.67</v>
      </c>
      <c r="F757" s="43">
        <v>5</v>
      </c>
      <c r="G757" s="44">
        <f t="shared" si="137"/>
        <v>63.134</v>
      </c>
      <c r="H757" s="45">
        <v>141.1438</v>
      </c>
      <c r="I757" s="45">
        <v>526.5703</v>
      </c>
      <c r="J757" s="45">
        <v>1063.8728</v>
      </c>
      <c r="K757" s="45">
        <v>27.7505</v>
      </c>
      <c r="L757" s="45">
        <v>91.7837</v>
      </c>
      <c r="M757" s="46">
        <f t="shared" si="138"/>
        <v>-17.4653</v>
      </c>
      <c r="N757" s="45">
        <v>109.249</v>
      </c>
      <c r="O757" s="47">
        <v>5</v>
      </c>
      <c r="P757" s="47">
        <v>0</v>
      </c>
      <c r="Q757" s="48">
        <f t="shared" si="139"/>
        <v>5</v>
      </c>
      <c r="R757" s="49">
        <v>3428</v>
      </c>
    </row>
    <row r="758" spans="2:18" ht="15.75">
      <c r="B758" s="40">
        <f t="shared" si="140"/>
        <v>16</v>
      </c>
      <c r="C758" s="41" t="s">
        <v>620</v>
      </c>
      <c r="D758" s="41" t="s">
        <v>130</v>
      </c>
      <c r="E758" s="42">
        <v>42.486</v>
      </c>
      <c r="F758" s="43">
        <v>10</v>
      </c>
      <c r="G758" s="44">
        <f t="shared" si="137"/>
        <v>4.2486</v>
      </c>
      <c r="H758" s="45">
        <v>186.91</v>
      </c>
      <c r="I758" s="45">
        <v>337.924</v>
      </c>
      <c r="J758" s="45">
        <v>782.752</v>
      </c>
      <c r="K758" s="45">
        <v>683.984</v>
      </c>
      <c r="L758" s="45">
        <v>40.501</v>
      </c>
      <c r="M758" s="46">
        <f t="shared" si="138"/>
        <v>7.9709999999999965</v>
      </c>
      <c r="N758" s="45">
        <v>32.53</v>
      </c>
      <c r="O758" s="47">
        <v>40</v>
      </c>
      <c r="P758" s="47">
        <v>0</v>
      </c>
      <c r="Q758" s="48">
        <f t="shared" si="139"/>
        <v>40</v>
      </c>
      <c r="R758" s="49">
        <v>326</v>
      </c>
    </row>
    <row r="759" spans="2:18" ht="15.75">
      <c r="B759" s="40">
        <f t="shared" si="140"/>
        <v>17</v>
      </c>
      <c r="C759" s="41" t="s">
        <v>621</v>
      </c>
      <c r="D759" s="41" t="s">
        <v>130</v>
      </c>
      <c r="E759" s="42">
        <v>15142.072</v>
      </c>
      <c r="F759" s="43">
        <v>10</v>
      </c>
      <c r="G759" s="44">
        <f t="shared" si="137"/>
        <v>1514.2072</v>
      </c>
      <c r="H759" s="45">
        <v>4067.135</v>
      </c>
      <c r="I759" s="45">
        <v>15222.91</v>
      </c>
      <c r="J759" s="45">
        <v>32936.22</v>
      </c>
      <c r="K759" s="45">
        <v>1027.497</v>
      </c>
      <c r="L759" s="45">
        <v>-1678.69</v>
      </c>
      <c r="M759" s="46">
        <f t="shared" si="138"/>
        <v>81.77499999999986</v>
      </c>
      <c r="N759" s="45">
        <v>-1760.465</v>
      </c>
      <c r="O759" s="47">
        <v>0</v>
      </c>
      <c r="P759" s="47">
        <v>0</v>
      </c>
      <c r="Q759" s="48">
        <f t="shared" si="139"/>
        <v>0</v>
      </c>
      <c r="R759" s="49">
        <v>22078</v>
      </c>
    </row>
    <row r="760" spans="2:18" ht="15.75">
      <c r="B760" s="40">
        <f t="shared" si="140"/>
        <v>18</v>
      </c>
      <c r="C760" s="41" t="s">
        <v>622</v>
      </c>
      <c r="D760" s="41" t="s">
        <v>36</v>
      </c>
      <c r="E760" s="42">
        <v>120</v>
      </c>
      <c r="F760" s="43">
        <v>10</v>
      </c>
      <c r="G760" s="44">
        <f t="shared" si="137"/>
        <v>12</v>
      </c>
      <c r="H760" s="45">
        <v>160.2601</v>
      </c>
      <c r="I760" s="45">
        <v>285.7536</v>
      </c>
      <c r="J760" s="45">
        <v>128.624</v>
      </c>
      <c r="K760" s="45">
        <v>0.0695</v>
      </c>
      <c r="L760" s="45">
        <v>11.103</v>
      </c>
      <c r="M760" s="46">
        <f t="shared" si="138"/>
        <v>0.6429999999999989</v>
      </c>
      <c r="N760" s="45">
        <v>10.46</v>
      </c>
      <c r="O760" s="47">
        <v>0</v>
      </c>
      <c r="P760" s="47">
        <v>0</v>
      </c>
      <c r="Q760" s="48">
        <f t="shared" si="139"/>
        <v>0</v>
      </c>
      <c r="R760" s="49">
        <v>827</v>
      </c>
    </row>
    <row r="761" spans="2:18" ht="15.75">
      <c r="B761" s="40">
        <f t="shared" si="140"/>
        <v>19</v>
      </c>
      <c r="C761" s="41" t="s">
        <v>623</v>
      </c>
      <c r="D761" s="41" t="s">
        <v>36</v>
      </c>
      <c r="E761" s="42">
        <v>204.091</v>
      </c>
      <c r="F761" s="43">
        <v>10</v>
      </c>
      <c r="G761" s="44">
        <f t="shared" si="137"/>
        <v>20.409100000000002</v>
      </c>
      <c r="H761" s="45">
        <v>2466.9731</v>
      </c>
      <c r="I761" s="45">
        <v>8793.3928</v>
      </c>
      <c r="J761" s="45">
        <v>5479.57</v>
      </c>
      <c r="K761" s="45">
        <v>368.0946</v>
      </c>
      <c r="L761" s="45">
        <v>919.3</v>
      </c>
      <c r="M761" s="46">
        <f t="shared" si="138"/>
        <v>296.9549999999999</v>
      </c>
      <c r="N761" s="45">
        <v>622.345</v>
      </c>
      <c r="O761" s="47">
        <v>75</v>
      </c>
      <c r="P761" s="47">
        <v>0</v>
      </c>
      <c r="Q761" s="48">
        <f t="shared" si="139"/>
        <v>75</v>
      </c>
      <c r="R761" s="49">
        <v>1862</v>
      </c>
    </row>
    <row r="762" spans="2:18" ht="15.75">
      <c r="B762" s="40">
        <f t="shared" si="140"/>
        <v>20</v>
      </c>
      <c r="C762" s="41" t="s">
        <v>624</v>
      </c>
      <c r="D762" s="41" t="s">
        <v>36</v>
      </c>
      <c r="E762" s="42">
        <v>550.095</v>
      </c>
      <c r="F762" s="43">
        <v>10</v>
      </c>
      <c r="G762" s="44">
        <f t="shared" si="137"/>
        <v>55.0095</v>
      </c>
      <c r="H762" s="45">
        <v>468.3668</v>
      </c>
      <c r="I762" s="45">
        <v>2051.4438</v>
      </c>
      <c r="J762" s="45">
        <v>291.1772</v>
      </c>
      <c r="K762" s="45">
        <v>84.8316</v>
      </c>
      <c r="L762" s="45">
        <v>-89.4467</v>
      </c>
      <c r="M762" s="46">
        <f t="shared" si="138"/>
        <v>-29.56770000000001</v>
      </c>
      <c r="N762" s="45">
        <v>-59.879</v>
      </c>
      <c r="O762" s="47">
        <v>0</v>
      </c>
      <c r="P762" s="47">
        <v>0</v>
      </c>
      <c r="Q762" s="48">
        <f t="shared" si="139"/>
        <v>0</v>
      </c>
      <c r="R762" s="49">
        <v>12593</v>
      </c>
    </row>
    <row r="763" spans="2:18" ht="15.75">
      <c r="B763" s="40">
        <f t="shared" si="140"/>
        <v>21</v>
      </c>
      <c r="C763" s="41" t="s">
        <v>625</v>
      </c>
      <c r="D763" s="41" t="s">
        <v>36</v>
      </c>
      <c r="E763" s="42">
        <v>90</v>
      </c>
      <c r="F763" s="43">
        <v>10</v>
      </c>
      <c r="G763" s="44">
        <f t="shared" si="137"/>
        <v>9</v>
      </c>
      <c r="H763" s="45">
        <v>299.12</v>
      </c>
      <c r="I763" s="45">
        <v>570.098</v>
      </c>
      <c r="J763" s="45">
        <v>697.51</v>
      </c>
      <c r="K763" s="45">
        <v>13.737</v>
      </c>
      <c r="L763" s="45">
        <v>152.514</v>
      </c>
      <c r="M763" s="46">
        <f t="shared" si="138"/>
        <v>50.521400000000014</v>
      </c>
      <c r="N763" s="45">
        <v>101.9926</v>
      </c>
      <c r="O763" s="47">
        <v>50</v>
      </c>
      <c r="P763" s="47">
        <v>0</v>
      </c>
      <c r="Q763" s="48">
        <f t="shared" si="139"/>
        <v>50</v>
      </c>
      <c r="R763" s="49">
        <v>925</v>
      </c>
    </row>
    <row r="764" spans="1:18" s="37" customFormat="1" ht="15.75">
      <c r="A764"/>
      <c r="B764" s="61"/>
      <c r="C764" s="62"/>
      <c r="D764" s="62"/>
      <c r="E764" s="63"/>
      <c r="F764" s="64"/>
      <c r="G764" s="65"/>
      <c r="H764" s="66"/>
      <c r="I764" s="66"/>
      <c r="J764" s="66"/>
      <c r="K764" s="66"/>
      <c r="L764" s="66"/>
      <c r="M764" s="67"/>
      <c r="N764" s="66"/>
      <c r="O764" s="68"/>
      <c r="P764" s="68"/>
      <c r="Q764" s="69"/>
      <c r="R764" s="70"/>
    </row>
    <row r="765" spans="1:18" s="37" customFormat="1" ht="15.75">
      <c r="A765"/>
      <c r="B765" s="61"/>
      <c r="C765" s="62"/>
      <c r="D765" s="62"/>
      <c r="E765" s="63"/>
      <c r="F765" s="64"/>
      <c r="G765" s="65"/>
      <c r="H765" s="66"/>
      <c r="I765" s="66"/>
      <c r="J765" s="66"/>
      <c r="K765" s="66"/>
      <c r="L765" s="66"/>
      <c r="M765" s="67"/>
      <c r="N765" s="66"/>
      <c r="O765" s="68"/>
      <c r="P765" s="68"/>
      <c r="Q765" s="69"/>
      <c r="R765" s="70"/>
    </row>
    <row r="766" spans="1:18" s="37" customFormat="1" ht="18.75">
      <c r="A766"/>
      <c r="B766" s="61"/>
      <c r="C766" s="71" t="s">
        <v>58</v>
      </c>
      <c r="D766" s="62"/>
      <c r="E766" s="63"/>
      <c r="F766" s="64"/>
      <c r="G766" s="65"/>
      <c r="H766" s="66"/>
      <c r="I766" s="66"/>
      <c r="J766" s="66"/>
      <c r="K766" s="66"/>
      <c r="L766" s="66"/>
      <c r="M766" s="67"/>
      <c r="N766" s="66"/>
      <c r="O766" s="68"/>
      <c r="P766" s="68"/>
      <c r="Q766" s="69"/>
      <c r="R766" s="70"/>
    </row>
    <row r="767" spans="2:18" ht="15.75">
      <c r="B767" s="40">
        <f>+B763+1</f>
        <v>22</v>
      </c>
      <c r="C767" s="41" t="s">
        <v>626</v>
      </c>
      <c r="D767" s="41" t="s">
        <v>36</v>
      </c>
      <c r="E767" s="42">
        <v>40</v>
      </c>
      <c r="F767" s="43">
        <v>10</v>
      </c>
      <c r="G767" s="44">
        <f>+E767/F767</f>
        <v>4</v>
      </c>
      <c r="H767" s="45">
        <v>23.9231</v>
      </c>
      <c r="I767" s="45">
        <v>103.6385</v>
      </c>
      <c r="J767" s="45">
        <v>57.7657</v>
      </c>
      <c r="K767" s="45">
        <v>0.1717</v>
      </c>
      <c r="L767" s="45">
        <v>0.471</v>
      </c>
      <c r="M767" s="46">
        <f>+L767-N767</f>
        <v>-1.3519999999999999</v>
      </c>
      <c r="N767" s="45">
        <v>1.823</v>
      </c>
      <c r="O767" s="47">
        <v>0</v>
      </c>
      <c r="P767" s="47">
        <v>0</v>
      </c>
      <c r="Q767" s="48">
        <f>SUM(O767:P767)</f>
        <v>0</v>
      </c>
      <c r="R767" s="49">
        <v>3386</v>
      </c>
    </row>
    <row r="768" spans="2:18" ht="15.75">
      <c r="B768" s="40">
        <f>+B767+1</f>
        <v>23</v>
      </c>
      <c r="C768" s="41" t="s">
        <v>627</v>
      </c>
      <c r="D768" s="41" t="s">
        <v>36</v>
      </c>
      <c r="E768" s="42"/>
      <c r="F768" s="43">
        <v>10</v>
      </c>
      <c r="G768" s="44">
        <f>+E768/F768</f>
        <v>0</v>
      </c>
      <c r="H768" s="45"/>
      <c r="I768" s="45"/>
      <c r="J768" s="45"/>
      <c r="K768" s="45"/>
      <c r="L768" s="45"/>
      <c r="M768" s="46">
        <f>+L768-N768</f>
        <v>0</v>
      </c>
      <c r="N768" s="45"/>
      <c r="O768" s="47"/>
      <c r="P768" s="47"/>
      <c r="Q768" s="48">
        <f>SUM(O768:P768)</f>
        <v>0</v>
      </c>
      <c r="R768" s="49"/>
    </row>
    <row r="769" spans="2:18" ht="15.75">
      <c r="B769" s="40">
        <f>+B768+1</f>
        <v>24</v>
      </c>
      <c r="C769" s="41" t="s">
        <v>628</v>
      </c>
      <c r="D769" s="41" t="s">
        <v>36</v>
      </c>
      <c r="E769" s="42">
        <v>149.58</v>
      </c>
      <c r="F769" s="43">
        <v>10</v>
      </c>
      <c r="G769" s="44">
        <f>+E769/F769</f>
        <v>14.958000000000002</v>
      </c>
      <c r="H769" s="45">
        <v>-201.6613</v>
      </c>
      <c r="I769" s="45">
        <v>489.9518</v>
      </c>
      <c r="J769" s="45">
        <v>7.9772</v>
      </c>
      <c r="K769" s="45">
        <v>7.3024</v>
      </c>
      <c r="L769" s="45">
        <v>77.0245</v>
      </c>
      <c r="M769" s="46">
        <f>+L769-N769</f>
        <v>0.04040000000000532</v>
      </c>
      <c r="N769" s="45">
        <v>76.9841</v>
      </c>
      <c r="O769" s="47">
        <v>0</v>
      </c>
      <c r="P769" s="47">
        <v>0</v>
      </c>
      <c r="Q769" s="48">
        <f>SUM(O769:P769)</f>
        <v>0</v>
      </c>
      <c r="R769" s="49">
        <v>455</v>
      </c>
    </row>
    <row r="770" spans="2:18" ht="15.75">
      <c r="B770" s="40">
        <f>+B769+1</f>
        <v>25</v>
      </c>
      <c r="C770" s="41" t="s">
        <v>629</v>
      </c>
      <c r="D770" s="41" t="s">
        <v>36</v>
      </c>
      <c r="E770" s="42">
        <v>60</v>
      </c>
      <c r="F770" s="43">
        <v>10</v>
      </c>
      <c r="G770" s="44">
        <f>+E770/F770</f>
        <v>6</v>
      </c>
      <c r="H770" s="45">
        <v>90.7534</v>
      </c>
      <c r="I770" s="45">
        <v>164.7512</v>
      </c>
      <c r="J770" s="45">
        <v>124.6766</v>
      </c>
      <c r="K770" s="45">
        <v>8.0508</v>
      </c>
      <c r="L770" s="45">
        <v>2.3161</v>
      </c>
      <c r="M770" s="46">
        <f>+L770-N770</f>
        <v>0.9268000000000001</v>
      </c>
      <c r="N770" s="45">
        <v>1.3893</v>
      </c>
      <c r="O770" s="47">
        <v>0</v>
      </c>
      <c r="P770" s="47">
        <v>0</v>
      </c>
      <c r="Q770" s="48">
        <f>SUM(O770:P770)</f>
        <v>0</v>
      </c>
      <c r="R770" s="49">
        <v>3027</v>
      </c>
    </row>
    <row r="771" spans="2:18" ht="15.75">
      <c r="B771" s="40">
        <f>+B770+1</f>
        <v>26</v>
      </c>
      <c r="C771" s="41" t="s">
        <v>630</v>
      </c>
      <c r="D771" s="41" t="s">
        <v>36</v>
      </c>
      <c r="E771" s="42"/>
      <c r="F771" s="43">
        <v>10</v>
      </c>
      <c r="G771" s="44">
        <f>+E771/F771</f>
        <v>0</v>
      </c>
      <c r="H771" s="45"/>
      <c r="I771" s="45"/>
      <c r="J771" s="45"/>
      <c r="K771" s="45"/>
      <c r="L771" s="45"/>
      <c r="M771" s="46">
        <f>+L771-N771</f>
        <v>0</v>
      </c>
      <c r="N771" s="45"/>
      <c r="O771" s="47"/>
      <c r="P771" s="47"/>
      <c r="Q771" s="48">
        <f>SUM(O771:P771)</f>
        <v>0</v>
      </c>
      <c r="R771" s="49"/>
    </row>
    <row r="772" spans="2:18" ht="15.75">
      <c r="B772" s="40"/>
      <c r="C772" s="41"/>
      <c r="D772" s="41"/>
      <c r="E772" s="42"/>
      <c r="F772" s="43"/>
      <c r="G772" s="44"/>
      <c r="H772" s="45"/>
      <c r="I772" s="45"/>
      <c r="J772" s="45"/>
      <c r="K772" s="45"/>
      <c r="L772" s="45"/>
      <c r="M772" s="46"/>
      <c r="N772" s="45"/>
      <c r="O772" s="47"/>
      <c r="P772" s="47"/>
      <c r="Q772" s="48"/>
      <c r="R772" s="49"/>
    </row>
    <row r="773" spans="2:18" s="112" customFormat="1" ht="15.75">
      <c r="B773" s="104">
        <f>COUNT(B743:B772)</f>
        <v>26</v>
      </c>
      <c r="C773" s="105"/>
      <c r="D773" s="105"/>
      <c r="E773" s="105">
        <f>SUBTOTAL(9,E743:E772)</f>
        <v>27039.859000000004</v>
      </c>
      <c r="F773" s="41"/>
      <c r="G773" s="107">
        <f aca="true" t="shared" si="141" ref="G773:N773">SUBTOTAL(9,G743:G772)</f>
        <v>2855.5796</v>
      </c>
      <c r="H773" s="105">
        <f t="shared" si="141"/>
        <v>35714.59240000001</v>
      </c>
      <c r="I773" s="105">
        <f t="shared" si="141"/>
        <v>87304.80299999999</v>
      </c>
      <c r="J773" s="105">
        <f t="shared" si="141"/>
        <v>103091.60070000001</v>
      </c>
      <c r="K773" s="105">
        <f t="shared" si="141"/>
        <v>3456.5227000000004</v>
      </c>
      <c r="L773" s="105">
        <f t="shared" si="141"/>
        <v>5488.731799999998</v>
      </c>
      <c r="M773" s="107">
        <f t="shared" si="141"/>
        <v>2332.8774000000003</v>
      </c>
      <c r="N773" s="105">
        <f t="shared" si="141"/>
        <v>3155.8543999999997</v>
      </c>
      <c r="O773" s="114"/>
      <c r="P773" s="114"/>
      <c r="Q773" s="110"/>
      <c r="R773" s="111">
        <f>SUM(R743:R772)</f>
        <v>130202</v>
      </c>
    </row>
    <row r="774" spans="2:18" ht="15.75">
      <c r="B774" s="82"/>
      <c r="C774" s="83"/>
      <c r="D774" s="83"/>
      <c r="E774" s="84"/>
      <c r="F774" s="85"/>
      <c r="G774" s="86"/>
      <c r="H774" s="93"/>
      <c r="I774" s="93"/>
      <c r="J774" s="94"/>
      <c r="K774" s="93"/>
      <c r="L774" s="94"/>
      <c r="M774" s="98"/>
      <c r="N774" s="94"/>
      <c r="O774" s="96"/>
      <c r="P774" s="96"/>
      <c r="Q774" s="97"/>
      <c r="R774" s="99"/>
    </row>
    <row r="775" spans="2:18" ht="18">
      <c r="B775" s="82"/>
      <c r="C775" s="33" t="s">
        <v>631</v>
      </c>
      <c r="D775" s="92"/>
      <c r="E775" s="84"/>
      <c r="F775" s="85"/>
      <c r="G775" s="86"/>
      <c r="H775" s="93"/>
      <c r="I775" s="93"/>
      <c r="J775" s="94"/>
      <c r="K775" s="93"/>
      <c r="L775" s="94"/>
      <c r="M775" s="98"/>
      <c r="N775" s="94"/>
      <c r="O775" s="96"/>
      <c r="P775" s="96"/>
      <c r="Q775" s="97"/>
      <c r="R775" s="99"/>
    </row>
    <row r="776" spans="2:18" ht="15.75">
      <c r="B776" s="82"/>
      <c r="C776" s="83"/>
      <c r="D776" s="83"/>
      <c r="E776" s="84"/>
      <c r="F776" s="85"/>
      <c r="G776" s="86"/>
      <c r="H776" s="93"/>
      <c r="I776" s="93"/>
      <c r="J776" s="94"/>
      <c r="K776" s="93"/>
      <c r="L776" s="94"/>
      <c r="M776" s="98"/>
      <c r="N776" s="94"/>
      <c r="O776" s="96"/>
      <c r="P776" s="96"/>
      <c r="Q776" s="97"/>
      <c r="R776" s="99"/>
    </row>
    <row r="777" spans="2:18" ht="15.75">
      <c r="B777" s="40">
        <v>1</v>
      </c>
      <c r="C777" s="41" t="s">
        <v>728</v>
      </c>
      <c r="D777" s="41" t="s">
        <v>36</v>
      </c>
      <c r="E777" s="42">
        <v>30</v>
      </c>
      <c r="F777" s="43">
        <v>5</v>
      </c>
      <c r="G777" s="44">
        <f aca="true" t="shared" si="142" ref="G777:G784">+E777/F777</f>
        <v>6</v>
      </c>
      <c r="H777" s="45">
        <v>-13.655</v>
      </c>
      <c r="I777" s="45">
        <v>12.205</v>
      </c>
      <c r="J777" s="45">
        <v>0</v>
      </c>
      <c r="K777" s="45">
        <v>0</v>
      </c>
      <c r="L777" s="45">
        <v>0.723</v>
      </c>
      <c r="M777" s="46">
        <f aca="true" t="shared" si="143" ref="M777:M784">+L777-N777</f>
        <v>0.10999999999999999</v>
      </c>
      <c r="N777" s="45">
        <v>0.613</v>
      </c>
      <c r="O777" s="47">
        <v>0</v>
      </c>
      <c r="P777" s="47">
        <v>0</v>
      </c>
      <c r="Q777" s="48">
        <f aca="true" t="shared" si="144" ref="Q777:Q784">SUM(O777:P777)</f>
        <v>0</v>
      </c>
      <c r="R777" s="49">
        <v>1179</v>
      </c>
    </row>
    <row r="778" spans="2:18" ht="15.75">
      <c r="B778" s="40">
        <f aca="true" t="shared" si="145" ref="B778:B784">+B777+1</f>
        <v>2</v>
      </c>
      <c r="C778" s="41" t="s">
        <v>632</v>
      </c>
      <c r="D778" s="41" t="s">
        <v>36</v>
      </c>
      <c r="E778" s="42">
        <v>706.834</v>
      </c>
      <c r="F778" s="43">
        <v>10</v>
      </c>
      <c r="G778" s="44">
        <f t="shared" si="142"/>
        <v>70.68339999999999</v>
      </c>
      <c r="H778" s="45"/>
      <c r="I778" s="45"/>
      <c r="J778" s="45"/>
      <c r="K778" s="45"/>
      <c r="L778" s="45">
        <v>37.053</v>
      </c>
      <c r="M778" s="46">
        <f t="shared" si="143"/>
        <v>8.901999999999997</v>
      </c>
      <c r="N778" s="45">
        <v>28.151</v>
      </c>
      <c r="O778" s="47">
        <v>0</v>
      </c>
      <c r="P778" s="47">
        <v>0</v>
      </c>
      <c r="Q778" s="48">
        <f t="shared" si="144"/>
        <v>0</v>
      </c>
      <c r="R778" s="49"/>
    </row>
    <row r="779" spans="2:18" ht="15.75">
      <c r="B779" s="40">
        <f t="shared" si="145"/>
        <v>3</v>
      </c>
      <c r="C779" s="41" t="s">
        <v>633</v>
      </c>
      <c r="D779" s="41" t="s">
        <v>36</v>
      </c>
      <c r="E779" s="42">
        <v>73.44</v>
      </c>
      <c r="F779" s="43">
        <v>10</v>
      </c>
      <c r="G779" s="44">
        <f t="shared" si="142"/>
        <v>7.343999999999999</v>
      </c>
      <c r="H779" s="45">
        <v>427.502</v>
      </c>
      <c r="I779" s="45">
        <v>1540.95</v>
      </c>
      <c r="J779" s="45">
        <v>1851.416</v>
      </c>
      <c r="K779" s="45">
        <v>48.391</v>
      </c>
      <c r="L779" s="45">
        <v>104.426</v>
      </c>
      <c r="M779" s="46">
        <f t="shared" si="143"/>
        <v>33.260000000000005</v>
      </c>
      <c r="N779" s="45">
        <v>71.166</v>
      </c>
      <c r="O779" s="47">
        <v>15</v>
      </c>
      <c r="P779" s="47">
        <v>25</v>
      </c>
      <c r="Q779" s="48">
        <f t="shared" si="144"/>
        <v>40</v>
      </c>
      <c r="R779" s="49">
        <v>802</v>
      </c>
    </row>
    <row r="780" spans="2:18" ht="15.75">
      <c r="B780" s="40">
        <f t="shared" si="145"/>
        <v>4</v>
      </c>
      <c r="C780" s="41" t="s">
        <v>634</v>
      </c>
      <c r="D780" s="41" t="s">
        <v>36</v>
      </c>
      <c r="E780" s="42">
        <v>40</v>
      </c>
      <c r="F780" s="43">
        <v>10</v>
      </c>
      <c r="G780" s="44">
        <f t="shared" si="142"/>
        <v>4</v>
      </c>
      <c r="H780" s="45">
        <v>33.8104</v>
      </c>
      <c r="I780" s="45">
        <v>82.6151</v>
      </c>
      <c r="J780" s="45">
        <v>40.9481</v>
      </c>
      <c r="K780" s="45">
        <v>1.5325</v>
      </c>
      <c r="L780" s="45">
        <v>-13.4447</v>
      </c>
      <c r="M780" s="46">
        <f t="shared" si="143"/>
        <v>0.38230000000000075</v>
      </c>
      <c r="N780" s="45">
        <v>-13.827</v>
      </c>
      <c r="O780" s="47">
        <v>0</v>
      </c>
      <c r="P780" s="47">
        <v>0</v>
      </c>
      <c r="Q780" s="48">
        <f t="shared" si="144"/>
        <v>0</v>
      </c>
      <c r="R780" s="49">
        <v>88</v>
      </c>
    </row>
    <row r="781" spans="2:18" ht="15.75">
      <c r="B781" s="40">
        <f t="shared" si="145"/>
        <v>5</v>
      </c>
      <c r="C781" s="41" t="s">
        <v>635</v>
      </c>
      <c r="D781" s="41" t="s">
        <v>36</v>
      </c>
      <c r="E781" s="42">
        <v>41.243</v>
      </c>
      <c r="F781" s="43">
        <v>10</v>
      </c>
      <c r="G781" s="44">
        <f t="shared" si="142"/>
        <v>4.1243</v>
      </c>
      <c r="H781" s="45">
        <v>154.9617</v>
      </c>
      <c r="I781" s="45">
        <v>842.0063</v>
      </c>
      <c r="J781" s="45">
        <v>557.718</v>
      </c>
      <c r="K781" s="45">
        <v>29.3954</v>
      </c>
      <c r="L781" s="45">
        <v>10.8061</v>
      </c>
      <c r="M781" s="46">
        <f t="shared" si="143"/>
        <v>3.854400000000001</v>
      </c>
      <c r="N781" s="45">
        <v>6.9517</v>
      </c>
      <c r="O781" s="47">
        <v>0</v>
      </c>
      <c r="P781" s="47">
        <v>15</v>
      </c>
      <c r="Q781" s="48">
        <f t="shared" si="144"/>
        <v>15</v>
      </c>
      <c r="R781" s="49">
        <v>603</v>
      </c>
    </row>
    <row r="782" spans="2:18" ht="15.75">
      <c r="B782" s="40">
        <f t="shared" si="145"/>
        <v>6</v>
      </c>
      <c r="C782" s="41" t="s">
        <v>636</v>
      </c>
      <c r="D782" s="41" t="s">
        <v>130</v>
      </c>
      <c r="E782" s="42">
        <v>843.795</v>
      </c>
      <c r="F782" s="43">
        <v>10</v>
      </c>
      <c r="G782" s="44">
        <f t="shared" si="142"/>
        <v>84.3795</v>
      </c>
      <c r="H782" s="45">
        <v>16272.572</v>
      </c>
      <c r="I782" s="45">
        <v>35034.633</v>
      </c>
      <c r="J782" s="45">
        <v>12224.779</v>
      </c>
      <c r="K782" s="45">
        <v>1662.094</v>
      </c>
      <c r="L782" s="45">
        <v>-307.889</v>
      </c>
      <c r="M782" s="46">
        <f t="shared" si="143"/>
        <v>-112.06400000000002</v>
      </c>
      <c r="N782" s="45">
        <v>-195.825</v>
      </c>
      <c r="O782" s="47">
        <v>0</v>
      </c>
      <c r="P782" s="47">
        <v>0</v>
      </c>
      <c r="Q782" s="48">
        <f t="shared" si="144"/>
        <v>0</v>
      </c>
      <c r="R782" s="49">
        <v>4344</v>
      </c>
    </row>
    <row r="783" spans="2:18" ht="15.75">
      <c r="B783" s="40">
        <f t="shared" si="145"/>
        <v>7</v>
      </c>
      <c r="C783" s="41" t="s">
        <v>637</v>
      </c>
      <c r="D783" s="41" t="s">
        <v>36</v>
      </c>
      <c r="E783" s="42">
        <v>25</v>
      </c>
      <c r="F783" s="43">
        <v>10</v>
      </c>
      <c r="G783" s="44">
        <f t="shared" si="142"/>
        <v>2.5</v>
      </c>
      <c r="H783" s="45">
        <v>126.685</v>
      </c>
      <c r="I783" s="45">
        <v>351.4699</v>
      </c>
      <c r="J783" s="45">
        <v>220.6566</v>
      </c>
      <c r="K783" s="45">
        <v>2.5095</v>
      </c>
      <c r="L783" s="45">
        <v>39.4396</v>
      </c>
      <c r="M783" s="46">
        <f t="shared" si="143"/>
        <v>15.6798</v>
      </c>
      <c r="N783" s="45">
        <v>23.7598</v>
      </c>
      <c r="O783" s="47">
        <v>40</v>
      </c>
      <c r="P783" s="47">
        <v>50</v>
      </c>
      <c r="Q783" s="48">
        <f t="shared" si="144"/>
        <v>90</v>
      </c>
      <c r="R783" s="49">
        <v>586</v>
      </c>
    </row>
    <row r="784" spans="2:18" ht="15.75">
      <c r="B784" s="40">
        <f t="shared" si="145"/>
        <v>8</v>
      </c>
      <c r="C784" s="41" t="s">
        <v>638</v>
      </c>
      <c r="D784" s="41" t="s">
        <v>36</v>
      </c>
      <c r="E784" s="42">
        <v>342.917</v>
      </c>
      <c r="F784" s="43">
        <v>10</v>
      </c>
      <c r="G784" s="44">
        <f t="shared" si="142"/>
        <v>34.2917</v>
      </c>
      <c r="H784" s="45">
        <v>2787.473</v>
      </c>
      <c r="I784" s="45">
        <v>3194.399</v>
      </c>
      <c r="J784" s="45">
        <v>1024.221</v>
      </c>
      <c r="K784" s="45">
        <v>0.527</v>
      </c>
      <c r="L784" s="45">
        <v>477.452</v>
      </c>
      <c r="M784" s="46">
        <f t="shared" si="143"/>
        <v>180.031</v>
      </c>
      <c r="N784" s="45">
        <v>297.421</v>
      </c>
      <c r="O784" s="47">
        <v>30</v>
      </c>
      <c r="P784" s="47">
        <v>20</v>
      </c>
      <c r="Q784" s="48">
        <f t="shared" si="144"/>
        <v>50</v>
      </c>
      <c r="R784" s="49">
        <v>1459</v>
      </c>
    </row>
    <row r="785" spans="1:18" s="37" customFormat="1" ht="15.75">
      <c r="A785"/>
      <c r="B785" s="61"/>
      <c r="C785" s="62"/>
      <c r="D785" s="62"/>
      <c r="E785" s="63"/>
      <c r="F785" s="64"/>
      <c r="G785" s="65"/>
      <c r="H785" s="66"/>
      <c r="I785" s="66"/>
      <c r="J785" s="66"/>
      <c r="K785" s="66"/>
      <c r="L785" s="66"/>
      <c r="M785" s="67"/>
      <c r="N785" s="66"/>
      <c r="O785" s="68"/>
      <c r="P785" s="68"/>
      <c r="Q785" s="69"/>
      <c r="R785" s="70"/>
    </row>
    <row r="786" spans="1:18" s="37" customFormat="1" ht="15.75">
      <c r="A786"/>
      <c r="B786" s="61"/>
      <c r="C786" s="62"/>
      <c r="D786" s="62"/>
      <c r="E786" s="63"/>
      <c r="F786" s="64"/>
      <c r="G786" s="65"/>
      <c r="H786" s="66"/>
      <c r="I786" s="66"/>
      <c r="J786" s="66"/>
      <c r="K786" s="66"/>
      <c r="L786" s="66"/>
      <c r="M786" s="67"/>
      <c r="N786" s="66"/>
      <c r="O786" s="68"/>
      <c r="P786" s="68"/>
      <c r="Q786" s="69"/>
      <c r="R786" s="70"/>
    </row>
    <row r="787" spans="1:18" s="37" customFormat="1" ht="18.75">
      <c r="A787"/>
      <c r="B787" s="61"/>
      <c r="C787" s="71" t="s">
        <v>58</v>
      </c>
      <c r="D787" s="62"/>
      <c r="E787" s="63"/>
      <c r="F787" s="64"/>
      <c r="G787" s="65"/>
      <c r="H787" s="66"/>
      <c r="I787" s="66"/>
      <c r="J787" s="66"/>
      <c r="K787" s="66"/>
      <c r="L787" s="66"/>
      <c r="M787" s="67"/>
      <c r="N787" s="66"/>
      <c r="O787" s="68"/>
      <c r="P787" s="68"/>
      <c r="Q787" s="69"/>
      <c r="R787" s="70"/>
    </row>
    <row r="788" spans="2:18" ht="15.75">
      <c r="B788" s="40">
        <f>+B784+1</f>
        <v>9</v>
      </c>
      <c r="C788" s="41" t="s">
        <v>639</v>
      </c>
      <c r="D788" s="41" t="s">
        <v>36</v>
      </c>
      <c r="E788" s="42"/>
      <c r="F788" s="43">
        <v>10</v>
      </c>
      <c r="G788" s="44">
        <f>+E788/F788</f>
        <v>0</v>
      </c>
      <c r="H788" s="45"/>
      <c r="I788" s="45"/>
      <c r="J788" s="45"/>
      <c r="K788" s="45"/>
      <c r="L788" s="45"/>
      <c r="M788" s="46">
        <f>+L788-N788</f>
        <v>0</v>
      </c>
      <c r="N788" s="45"/>
      <c r="O788" s="47"/>
      <c r="P788" s="47"/>
      <c r="Q788" s="48">
        <f>SUM(O788:P788)</f>
        <v>0</v>
      </c>
      <c r="R788" s="49"/>
    </row>
    <row r="789" spans="2:18" ht="15.75">
      <c r="B789" s="40">
        <f>+B788+1</f>
        <v>10</v>
      </c>
      <c r="C789" s="41" t="s">
        <v>640</v>
      </c>
      <c r="D789" s="41" t="s">
        <v>36</v>
      </c>
      <c r="E789" s="42">
        <v>30</v>
      </c>
      <c r="F789" s="43">
        <v>10</v>
      </c>
      <c r="G789" s="44">
        <f>+E789/F789</f>
        <v>3</v>
      </c>
      <c r="H789" s="45">
        <v>-20.7701</v>
      </c>
      <c r="I789" s="45">
        <v>308.3955</v>
      </c>
      <c r="J789" s="45">
        <v>0</v>
      </c>
      <c r="K789" s="45">
        <v>0.0062</v>
      </c>
      <c r="L789" s="45">
        <v>-1.4468</v>
      </c>
      <c r="M789" s="46">
        <f>+L789-N789</f>
        <v>0</v>
      </c>
      <c r="N789" s="45">
        <v>-1.4468</v>
      </c>
      <c r="O789" s="47">
        <v>0</v>
      </c>
      <c r="P789" s="47">
        <v>0</v>
      </c>
      <c r="Q789" s="48">
        <f>SUM(O789:P789)</f>
        <v>0</v>
      </c>
      <c r="R789" s="49">
        <v>905</v>
      </c>
    </row>
    <row r="790" spans="2:18" ht="15.75">
      <c r="B790" s="104"/>
      <c r="C790" s="41"/>
      <c r="D790" s="41"/>
      <c r="E790" s="42"/>
      <c r="F790" s="43"/>
      <c r="G790" s="44"/>
      <c r="H790" s="45"/>
      <c r="I790" s="45"/>
      <c r="J790" s="45"/>
      <c r="K790" s="45"/>
      <c r="L790" s="45"/>
      <c r="M790" s="46"/>
      <c r="N790" s="45"/>
      <c r="O790" s="47"/>
      <c r="P790" s="47"/>
      <c r="Q790" s="48"/>
      <c r="R790" s="49"/>
    </row>
    <row r="791" spans="2:18" s="112" customFormat="1" ht="15.75">
      <c r="B791" s="104">
        <f>COUNT(B777:B790)</f>
        <v>10</v>
      </c>
      <c r="C791" s="105"/>
      <c r="D791" s="105"/>
      <c r="E791" s="105">
        <f>SUBTOTAL(9,E777:E790)</f>
        <v>2133.229</v>
      </c>
      <c r="F791" s="41"/>
      <c r="G791" s="107">
        <f aca="true" t="shared" si="146" ref="G791:N791">SUBTOTAL(9,G777:G790)</f>
        <v>216.32289999999998</v>
      </c>
      <c r="H791" s="105">
        <f t="shared" si="146"/>
        <v>19768.578999999998</v>
      </c>
      <c r="I791" s="105">
        <f t="shared" si="146"/>
        <v>41366.6738</v>
      </c>
      <c r="J791" s="105">
        <f t="shared" si="146"/>
        <v>15919.7387</v>
      </c>
      <c r="K791" s="105">
        <f t="shared" si="146"/>
        <v>1744.4556</v>
      </c>
      <c r="L791" s="105">
        <f t="shared" si="146"/>
        <v>347.1192</v>
      </c>
      <c r="M791" s="107">
        <f t="shared" si="146"/>
        <v>130.1555</v>
      </c>
      <c r="N791" s="105">
        <f t="shared" si="146"/>
        <v>216.96370000000002</v>
      </c>
      <c r="O791" s="114"/>
      <c r="P791" s="114"/>
      <c r="Q791" s="110"/>
      <c r="R791" s="111">
        <f>SUM(R777:R790)</f>
        <v>9966</v>
      </c>
    </row>
    <row r="792" spans="2:18" ht="15.75">
      <c r="B792" s="82"/>
      <c r="C792" s="83"/>
      <c r="D792" s="83"/>
      <c r="E792" s="84"/>
      <c r="F792" s="85"/>
      <c r="G792" s="86"/>
      <c r="H792" s="93"/>
      <c r="I792" s="93"/>
      <c r="J792" s="94"/>
      <c r="K792" s="93"/>
      <c r="L792" s="66"/>
      <c r="M792" s="95"/>
      <c r="N792" s="94"/>
      <c r="O792" s="96"/>
      <c r="P792" s="96"/>
      <c r="Q792" s="97"/>
      <c r="R792" s="91"/>
    </row>
    <row r="793" spans="2:18" ht="18">
      <c r="B793" s="82"/>
      <c r="C793" s="33" t="s">
        <v>641</v>
      </c>
      <c r="D793" s="92"/>
      <c r="E793" s="84"/>
      <c r="F793" s="85"/>
      <c r="G793" s="86"/>
      <c r="H793" s="93"/>
      <c r="I793" s="93"/>
      <c r="J793" s="94"/>
      <c r="K793" s="93"/>
      <c r="L793" s="94"/>
      <c r="M793" s="98"/>
      <c r="N793" s="94"/>
      <c r="O793" s="96"/>
      <c r="P793" s="96"/>
      <c r="Q793" s="97"/>
      <c r="R793" s="99"/>
    </row>
    <row r="794" spans="2:18" ht="15.75">
      <c r="B794" s="82"/>
      <c r="C794" s="83"/>
      <c r="D794" s="83"/>
      <c r="E794" s="84"/>
      <c r="F794" s="85"/>
      <c r="G794" s="86"/>
      <c r="H794" s="93"/>
      <c r="I794" s="93"/>
      <c r="J794" s="94"/>
      <c r="K794" s="93"/>
      <c r="L794" s="94"/>
      <c r="M794" s="98"/>
      <c r="N794" s="94"/>
      <c r="O794" s="96"/>
      <c r="P794" s="96"/>
      <c r="Q794" s="97"/>
      <c r="R794" s="99"/>
    </row>
    <row r="795" spans="2:18" ht="15.75">
      <c r="B795" s="104">
        <f>+B794+1</f>
        <v>1</v>
      </c>
      <c r="C795" s="41" t="s">
        <v>642</v>
      </c>
      <c r="D795" s="41" t="s">
        <v>36</v>
      </c>
      <c r="E795" s="42">
        <v>79.86</v>
      </c>
      <c r="F795" s="43">
        <v>10</v>
      </c>
      <c r="G795" s="44">
        <f>+E795/F795</f>
        <v>7.986</v>
      </c>
      <c r="H795" s="45">
        <v>-159.89</v>
      </c>
      <c r="I795" s="45">
        <v>436.222</v>
      </c>
      <c r="J795" s="45">
        <v>919.345</v>
      </c>
      <c r="K795" s="45">
        <v>56.397</v>
      </c>
      <c r="L795" s="45">
        <v>-37.61</v>
      </c>
      <c r="M795" s="46">
        <f>+L795-N795</f>
        <v>3.493000000000002</v>
      </c>
      <c r="N795" s="45">
        <v>-41.103</v>
      </c>
      <c r="O795" s="47">
        <v>0</v>
      </c>
      <c r="P795" s="47">
        <v>0</v>
      </c>
      <c r="Q795" s="48">
        <f>SUM(O795:P795)</f>
        <v>0</v>
      </c>
      <c r="R795" s="49">
        <v>2923</v>
      </c>
    </row>
    <row r="796" spans="1:18" s="37" customFormat="1" ht="15.75">
      <c r="A796"/>
      <c r="B796" s="116"/>
      <c r="C796" s="62"/>
      <c r="D796" s="62"/>
      <c r="E796" s="63"/>
      <c r="F796" s="64"/>
      <c r="G796" s="65"/>
      <c r="H796" s="66"/>
      <c r="I796" s="66"/>
      <c r="J796" s="66"/>
      <c r="K796" s="66"/>
      <c r="L796" s="66"/>
      <c r="M796" s="67"/>
      <c r="N796" s="66"/>
      <c r="O796" s="68"/>
      <c r="P796" s="68"/>
      <c r="Q796" s="69"/>
      <c r="R796" s="70"/>
    </row>
    <row r="797" spans="1:18" s="37" customFormat="1" ht="15.75">
      <c r="A797"/>
      <c r="B797" s="116"/>
      <c r="C797" s="62"/>
      <c r="D797" s="62"/>
      <c r="E797" s="63"/>
      <c r="F797" s="64"/>
      <c r="G797" s="65"/>
      <c r="H797" s="66"/>
      <c r="I797" s="66"/>
      <c r="J797" s="66"/>
      <c r="K797" s="66"/>
      <c r="L797" s="66"/>
      <c r="M797" s="67"/>
      <c r="N797" s="66"/>
      <c r="O797" s="68"/>
      <c r="P797" s="68"/>
      <c r="Q797" s="69"/>
      <c r="R797" s="70"/>
    </row>
    <row r="798" spans="1:18" s="37" customFormat="1" ht="18.75">
      <c r="A798"/>
      <c r="B798" s="116"/>
      <c r="C798" s="71" t="s">
        <v>58</v>
      </c>
      <c r="D798" s="62"/>
      <c r="E798" s="63"/>
      <c r="F798" s="64"/>
      <c r="G798" s="65"/>
      <c r="H798" s="66"/>
      <c r="I798" s="66"/>
      <c r="J798" s="66"/>
      <c r="K798" s="66"/>
      <c r="L798" s="66"/>
      <c r="M798" s="67"/>
      <c r="N798" s="66"/>
      <c r="O798" s="68"/>
      <c r="P798" s="68"/>
      <c r="Q798" s="69"/>
      <c r="R798" s="70"/>
    </row>
    <row r="799" spans="2:18" ht="15.75">
      <c r="B799" s="104">
        <f>+B795+1</f>
        <v>2</v>
      </c>
      <c r="C799" s="41" t="s">
        <v>643</v>
      </c>
      <c r="D799" s="41" t="s">
        <v>291</v>
      </c>
      <c r="E799" s="42"/>
      <c r="F799" s="43">
        <v>10</v>
      </c>
      <c r="G799" s="44">
        <f aca="true" t="shared" si="147" ref="G799:G807">+E799/F799</f>
        <v>0</v>
      </c>
      <c r="H799" s="45"/>
      <c r="I799" s="45"/>
      <c r="J799" s="45"/>
      <c r="K799" s="45"/>
      <c r="L799" s="45"/>
      <c r="M799" s="46">
        <f aca="true" t="shared" si="148" ref="M799:M807">+L799-N799</f>
        <v>0</v>
      </c>
      <c r="N799" s="45"/>
      <c r="O799" s="47"/>
      <c r="P799" s="47"/>
      <c r="Q799" s="48">
        <f aca="true" t="shared" si="149" ref="Q799:Q807">SUM(O799:P799)</f>
        <v>0</v>
      </c>
      <c r="R799" s="49"/>
    </row>
    <row r="800" spans="2:18" ht="15.75">
      <c r="B800" s="104">
        <f aca="true" t="shared" si="150" ref="B800:B807">+B799+1</f>
        <v>3</v>
      </c>
      <c r="C800" s="41" t="s">
        <v>644</v>
      </c>
      <c r="D800" s="41" t="s">
        <v>36</v>
      </c>
      <c r="E800" s="42"/>
      <c r="F800" s="43">
        <v>10</v>
      </c>
      <c r="G800" s="44">
        <f t="shared" si="147"/>
        <v>0</v>
      </c>
      <c r="H800" s="45"/>
      <c r="I800" s="45"/>
      <c r="J800" s="45"/>
      <c r="K800" s="45"/>
      <c r="L800" s="45"/>
      <c r="M800" s="46">
        <f t="shared" si="148"/>
        <v>0</v>
      </c>
      <c r="N800" s="45"/>
      <c r="O800" s="47"/>
      <c r="P800" s="47"/>
      <c r="Q800" s="48">
        <f t="shared" si="149"/>
        <v>0</v>
      </c>
      <c r="R800" s="49"/>
    </row>
    <row r="801" spans="2:18" ht="15.75">
      <c r="B801" s="104">
        <f t="shared" si="150"/>
        <v>4</v>
      </c>
      <c r="C801" s="41" t="s">
        <v>645</v>
      </c>
      <c r="D801" s="41" t="s">
        <v>36</v>
      </c>
      <c r="E801" s="42">
        <v>5.683</v>
      </c>
      <c r="F801" s="43">
        <v>10</v>
      </c>
      <c r="G801" s="44">
        <f t="shared" si="147"/>
        <v>0.5683</v>
      </c>
      <c r="H801" s="45">
        <v>-829.087</v>
      </c>
      <c r="I801" s="45">
        <v>2.703</v>
      </c>
      <c r="J801" s="45">
        <v>0</v>
      </c>
      <c r="K801" s="45">
        <v>0.002</v>
      </c>
      <c r="L801" s="45">
        <v>-1.316</v>
      </c>
      <c r="M801" s="46">
        <f t="shared" si="148"/>
        <v>0</v>
      </c>
      <c r="N801" s="45">
        <v>-1.316</v>
      </c>
      <c r="O801" s="47">
        <v>0</v>
      </c>
      <c r="P801" s="47">
        <v>0</v>
      </c>
      <c r="Q801" s="48">
        <f t="shared" si="149"/>
        <v>0</v>
      </c>
      <c r="R801" s="49">
        <v>804</v>
      </c>
    </row>
    <row r="802" spans="2:18" ht="15.75">
      <c r="B802" s="104">
        <f t="shared" si="150"/>
        <v>5</v>
      </c>
      <c r="C802" s="41" t="s">
        <v>646</v>
      </c>
      <c r="D802" s="41" t="s">
        <v>36</v>
      </c>
      <c r="E802" s="42"/>
      <c r="F802" s="43">
        <v>10</v>
      </c>
      <c r="G802" s="44">
        <f t="shared" si="147"/>
        <v>0</v>
      </c>
      <c r="H802" s="45"/>
      <c r="I802" s="45"/>
      <c r="J802" s="45"/>
      <c r="K802" s="45"/>
      <c r="L802" s="45"/>
      <c r="M802" s="46">
        <f t="shared" si="148"/>
        <v>0</v>
      </c>
      <c r="N802" s="45"/>
      <c r="O802" s="47"/>
      <c r="P802" s="47"/>
      <c r="Q802" s="48">
        <f t="shared" si="149"/>
        <v>0</v>
      </c>
      <c r="R802" s="49"/>
    </row>
    <row r="803" spans="2:18" ht="15.75">
      <c r="B803" s="104">
        <f t="shared" si="150"/>
        <v>6</v>
      </c>
      <c r="C803" s="41" t="s">
        <v>647</v>
      </c>
      <c r="D803" s="41" t="s">
        <v>36</v>
      </c>
      <c r="E803" s="42"/>
      <c r="F803" s="43">
        <v>10</v>
      </c>
      <c r="G803" s="44">
        <f t="shared" si="147"/>
        <v>0</v>
      </c>
      <c r="H803" s="45"/>
      <c r="I803" s="45"/>
      <c r="J803" s="45"/>
      <c r="K803" s="45"/>
      <c r="L803" s="45"/>
      <c r="M803" s="46">
        <f t="shared" si="148"/>
        <v>0</v>
      </c>
      <c r="N803" s="45"/>
      <c r="O803" s="47"/>
      <c r="P803" s="47"/>
      <c r="Q803" s="48">
        <f t="shared" si="149"/>
        <v>0</v>
      </c>
      <c r="R803" s="49"/>
    </row>
    <row r="804" spans="2:18" ht="15.75">
      <c r="B804" s="104">
        <f t="shared" si="150"/>
        <v>7</v>
      </c>
      <c r="C804" s="41" t="s">
        <v>648</v>
      </c>
      <c r="D804" s="41" t="s">
        <v>36</v>
      </c>
      <c r="E804" s="42">
        <v>20.419</v>
      </c>
      <c r="F804" s="43">
        <v>10</v>
      </c>
      <c r="G804" s="44">
        <f t="shared" si="147"/>
        <v>2.0419</v>
      </c>
      <c r="H804" s="45">
        <v>47.2288</v>
      </c>
      <c r="I804" s="45">
        <v>692.2758</v>
      </c>
      <c r="J804" s="45">
        <v>2501.7908</v>
      </c>
      <c r="K804" s="45">
        <v>3.1772</v>
      </c>
      <c r="L804" s="45">
        <v>54.3425</v>
      </c>
      <c r="M804" s="46">
        <f t="shared" si="148"/>
        <v>15.899500000000003</v>
      </c>
      <c r="N804" s="45">
        <v>38.443</v>
      </c>
      <c r="O804" s="47">
        <v>0</v>
      </c>
      <c r="P804" s="47">
        <v>50</v>
      </c>
      <c r="Q804" s="48">
        <f t="shared" si="149"/>
        <v>50</v>
      </c>
      <c r="R804" s="49">
        <v>1086</v>
      </c>
    </row>
    <row r="805" spans="2:18" ht="15.75">
      <c r="B805" s="104">
        <f t="shared" si="150"/>
        <v>8</v>
      </c>
      <c r="C805" s="41" t="s">
        <v>649</v>
      </c>
      <c r="D805" s="41" t="s">
        <v>36</v>
      </c>
      <c r="E805" s="42">
        <v>56.584</v>
      </c>
      <c r="F805" s="43">
        <v>10</v>
      </c>
      <c r="G805" s="44">
        <f t="shared" si="147"/>
        <v>5.6584</v>
      </c>
      <c r="H805" s="45">
        <v>207.9399</v>
      </c>
      <c r="I805" s="45">
        <v>907.064</v>
      </c>
      <c r="J805" s="45">
        <v>1407.3059</v>
      </c>
      <c r="K805" s="45">
        <v>41.4788</v>
      </c>
      <c r="L805" s="45">
        <v>19.1329</v>
      </c>
      <c r="M805" s="46">
        <f t="shared" si="148"/>
        <v>6.299899999999999</v>
      </c>
      <c r="N805" s="45">
        <v>12.833</v>
      </c>
      <c r="O805" s="47">
        <v>0</v>
      </c>
      <c r="P805" s="47">
        <v>0</v>
      </c>
      <c r="Q805" s="48">
        <f t="shared" si="149"/>
        <v>0</v>
      </c>
      <c r="R805" s="49">
        <v>2878</v>
      </c>
    </row>
    <row r="806" spans="2:18" ht="15.75">
      <c r="B806" s="104">
        <f t="shared" si="150"/>
        <v>9</v>
      </c>
      <c r="C806" s="41" t="s">
        <v>650</v>
      </c>
      <c r="D806" s="41" t="s">
        <v>36</v>
      </c>
      <c r="E806" s="42"/>
      <c r="F806" s="43">
        <v>10</v>
      </c>
      <c r="G806" s="44">
        <f t="shared" si="147"/>
        <v>0</v>
      </c>
      <c r="H806" s="45"/>
      <c r="I806" s="45"/>
      <c r="J806" s="45"/>
      <c r="K806" s="45"/>
      <c r="L806" s="45"/>
      <c r="M806" s="46">
        <f t="shared" si="148"/>
        <v>0</v>
      </c>
      <c r="N806" s="45"/>
      <c r="O806" s="47"/>
      <c r="P806" s="47"/>
      <c r="Q806" s="48">
        <f t="shared" si="149"/>
        <v>0</v>
      </c>
      <c r="R806" s="49"/>
    </row>
    <row r="807" spans="2:18" ht="15.75">
      <c r="B807" s="104">
        <f t="shared" si="150"/>
        <v>10</v>
      </c>
      <c r="C807" s="41" t="s">
        <v>651</v>
      </c>
      <c r="D807" s="41" t="s">
        <v>36</v>
      </c>
      <c r="E807" s="42"/>
      <c r="F807" s="43">
        <v>10</v>
      </c>
      <c r="G807" s="44">
        <f t="shared" si="147"/>
        <v>0</v>
      </c>
      <c r="H807" s="45"/>
      <c r="I807" s="45"/>
      <c r="J807" s="45"/>
      <c r="K807" s="45"/>
      <c r="L807" s="45"/>
      <c r="M807" s="46">
        <f t="shared" si="148"/>
        <v>0</v>
      </c>
      <c r="N807" s="45"/>
      <c r="O807" s="47"/>
      <c r="P807" s="47"/>
      <c r="Q807" s="48">
        <f t="shared" si="149"/>
        <v>0</v>
      </c>
      <c r="R807" s="49"/>
    </row>
    <row r="808" spans="2:18" ht="15.75">
      <c r="B808" s="104"/>
      <c r="C808" s="41"/>
      <c r="D808" s="41"/>
      <c r="E808" s="42"/>
      <c r="F808" s="43"/>
      <c r="G808" s="44"/>
      <c r="H808" s="45"/>
      <c r="I808" s="45"/>
      <c r="J808" s="45"/>
      <c r="K808" s="45"/>
      <c r="L808" s="45"/>
      <c r="M808" s="46"/>
      <c r="N808" s="45"/>
      <c r="O808" s="47"/>
      <c r="P808" s="47"/>
      <c r="Q808" s="48"/>
      <c r="R808" s="49"/>
    </row>
    <row r="809" spans="2:18" s="112" customFormat="1" ht="15.75">
      <c r="B809" s="104">
        <f>COUNT(B795:B808)</f>
        <v>10</v>
      </c>
      <c r="C809" s="105"/>
      <c r="D809" s="105"/>
      <c r="E809" s="105">
        <f>SUBTOTAL(9,E795:E808)</f>
        <v>162.546</v>
      </c>
      <c r="F809" s="41"/>
      <c r="G809" s="107">
        <f aca="true" t="shared" si="151" ref="G809:N809">SUBTOTAL(9,G795:G808)</f>
        <v>16.2546</v>
      </c>
      <c r="H809" s="105">
        <f t="shared" si="151"/>
        <v>-733.8083</v>
      </c>
      <c r="I809" s="105">
        <f t="shared" si="151"/>
        <v>2038.2648</v>
      </c>
      <c r="J809" s="105">
        <f t="shared" si="151"/>
        <v>4828.4417</v>
      </c>
      <c r="K809" s="105">
        <f t="shared" si="151"/>
        <v>101.055</v>
      </c>
      <c r="L809" s="105">
        <f t="shared" si="151"/>
        <v>34.5494</v>
      </c>
      <c r="M809" s="107">
        <f t="shared" si="151"/>
        <v>25.692400000000006</v>
      </c>
      <c r="N809" s="105">
        <f t="shared" si="151"/>
        <v>8.856999999999994</v>
      </c>
      <c r="O809" s="114"/>
      <c r="P809" s="114"/>
      <c r="Q809" s="110"/>
      <c r="R809" s="111">
        <f>SUM(R795:R808)</f>
        <v>7691</v>
      </c>
    </row>
    <row r="810" spans="2:18" ht="15.75">
      <c r="B810" s="82"/>
      <c r="C810" s="83"/>
      <c r="D810" s="83"/>
      <c r="E810" s="84"/>
      <c r="F810" s="85"/>
      <c r="G810" s="86"/>
      <c r="H810" s="93"/>
      <c r="I810" s="93"/>
      <c r="J810" s="94"/>
      <c r="K810" s="93"/>
      <c r="L810" s="94"/>
      <c r="M810" s="98"/>
      <c r="N810" s="94"/>
      <c r="O810" s="96"/>
      <c r="P810" s="96"/>
      <c r="Q810" s="97"/>
      <c r="R810" s="99"/>
    </row>
    <row r="811" spans="2:18" ht="18">
      <c r="B811" s="82"/>
      <c r="C811" s="33" t="s">
        <v>652</v>
      </c>
      <c r="D811" s="92"/>
      <c r="E811" s="84"/>
      <c r="F811" s="85"/>
      <c r="G811" s="86"/>
      <c r="H811" s="93"/>
      <c r="I811" s="93"/>
      <c r="J811" s="94"/>
      <c r="K811" s="93"/>
      <c r="L811" s="94"/>
      <c r="M811" s="98"/>
      <c r="N811" s="94"/>
      <c r="O811" s="96"/>
      <c r="P811" s="96"/>
      <c r="Q811" s="97"/>
      <c r="R811" s="99"/>
    </row>
    <row r="812" spans="2:18" ht="15.75">
      <c r="B812" s="82"/>
      <c r="C812" s="83"/>
      <c r="D812" s="83"/>
      <c r="E812" s="84"/>
      <c r="F812" s="85"/>
      <c r="G812" s="86"/>
      <c r="H812" s="93"/>
      <c r="I812" s="93"/>
      <c r="J812" s="94"/>
      <c r="K812" s="93"/>
      <c r="L812" s="94"/>
      <c r="M812" s="98"/>
      <c r="N812" s="94"/>
      <c r="O812" s="96"/>
      <c r="P812" s="96"/>
      <c r="Q812" s="97"/>
      <c r="R812" s="99"/>
    </row>
    <row r="813" spans="2:18" ht="15.75">
      <c r="B813" s="104">
        <f>+B808+1</f>
        <v>1</v>
      </c>
      <c r="C813" s="41" t="s">
        <v>653</v>
      </c>
      <c r="D813" s="41" t="s">
        <v>130</v>
      </c>
      <c r="E813" s="42">
        <v>75.6</v>
      </c>
      <c r="F813" s="43">
        <v>10</v>
      </c>
      <c r="G813" s="44">
        <f>+E813/F813</f>
        <v>7.56</v>
      </c>
      <c r="H813" s="45">
        <v>1435.695</v>
      </c>
      <c r="I813" s="45">
        <v>2276.936</v>
      </c>
      <c r="J813" s="45">
        <v>5106.578</v>
      </c>
      <c r="K813" s="45">
        <v>27.273</v>
      </c>
      <c r="L813" s="45">
        <v>663.822</v>
      </c>
      <c r="M813" s="46">
        <f>+L813-N813</f>
        <v>186.04700000000003</v>
      </c>
      <c r="N813" s="45">
        <v>477.775</v>
      </c>
      <c r="O813" s="47">
        <v>80</v>
      </c>
      <c r="P813" s="47">
        <v>0</v>
      </c>
      <c r="Q813" s="48">
        <f>SUM(O813:P813)</f>
        <v>80</v>
      </c>
      <c r="R813" s="49">
        <v>1129</v>
      </c>
    </row>
    <row r="814" spans="2:18" ht="15.75">
      <c r="B814" s="104">
        <f>+B813+1</f>
        <v>2</v>
      </c>
      <c r="C814" s="41" t="s">
        <v>654</v>
      </c>
      <c r="D814" s="41" t="s">
        <v>36</v>
      </c>
      <c r="E814" s="42">
        <v>60</v>
      </c>
      <c r="F814" s="43">
        <v>10</v>
      </c>
      <c r="G814" s="44">
        <f>+E814/F814</f>
        <v>6</v>
      </c>
      <c r="H814" s="45">
        <v>35.9855</v>
      </c>
      <c r="I814" s="45">
        <v>66.9046</v>
      </c>
      <c r="J814" s="45">
        <v>15.1898</v>
      </c>
      <c r="K814" s="45">
        <v>2.6928</v>
      </c>
      <c r="L814" s="45">
        <v>-5.727</v>
      </c>
      <c r="M814" s="46">
        <f>+L814-N814</f>
        <v>0.14779999999999927</v>
      </c>
      <c r="N814" s="45">
        <v>-5.8748</v>
      </c>
      <c r="O814" s="47">
        <v>0</v>
      </c>
      <c r="P814" s="47">
        <v>0</v>
      </c>
      <c r="Q814" s="48">
        <f>SUM(O814:P814)</f>
        <v>0</v>
      </c>
      <c r="R814" s="49">
        <v>1487</v>
      </c>
    </row>
    <row r="815" spans="2:18" ht="15.75">
      <c r="B815" s="104">
        <f>+B814+1</f>
        <v>3</v>
      </c>
      <c r="C815" s="41" t="s">
        <v>655</v>
      </c>
      <c r="D815" s="41" t="s">
        <v>36</v>
      </c>
      <c r="E815" s="42">
        <v>34</v>
      </c>
      <c r="F815" s="43">
        <v>10</v>
      </c>
      <c r="G815" s="44">
        <f>+E815/F815</f>
        <v>3.4</v>
      </c>
      <c r="H815" s="45">
        <v>72.5941</v>
      </c>
      <c r="I815" s="45">
        <v>515.961</v>
      </c>
      <c r="J815" s="45">
        <v>645.512</v>
      </c>
      <c r="K815" s="45">
        <v>29.831</v>
      </c>
      <c r="L815" s="45">
        <v>8.2297</v>
      </c>
      <c r="M815" s="46">
        <f>+L815-N815</f>
        <v>6.2142</v>
      </c>
      <c r="N815" s="45">
        <v>2.0155</v>
      </c>
      <c r="O815" s="47">
        <v>0</v>
      </c>
      <c r="P815" s="47">
        <v>0</v>
      </c>
      <c r="Q815" s="48">
        <f>SUM(O815:P815)</f>
        <v>0</v>
      </c>
      <c r="R815" s="49">
        <v>253</v>
      </c>
    </row>
    <row r="816" spans="2:18" ht="15.75">
      <c r="B816" s="104">
        <f>+B815+1</f>
        <v>4</v>
      </c>
      <c r="C816" s="41" t="s">
        <v>656</v>
      </c>
      <c r="D816" s="41" t="s">
        <v>130</v>
      </c>
      <c r="E816" s="42">
        <v>120.288</v>
      </c>
      <c r="F816" s="43">
        <v>10</v>
      </c>
      <c r="G816" s="44">
        <f>+E816/F816</f>
        <v>12.0288</v>
      </c>
      <c r="H816" s="45">
        <v>1041.69</v>
      </c>
      <c r="I816" s="45">
        <v>3341.874</v>
      </c>
      <c r="J816" s="45">
        <v>6393.323</v>
      </c>
      <c r="K816" s="45">
        <v>165.194</v>
      </c>
      <c r="L816" s="45">
        <v>478.203</v>
      </c>
      <c r="M816" s="46">
        <f>+L816-N816</f>
        <v>137.52299999999997</v>
      </c>
      <c r="N816" s="45">
        <v>340.68</v>
      </c>
      <c r="O816" s="47">
        <v>75</v>
      </c>
      <c r="P816" s="47">
        <v>0</v>
      </c>
      <c r="Q816" s="48">
        <f>SUM(O816:P816)</f>
        <v>75</v>
      </c>
      <c r="R816" s="49">
        <v>1339</v>
      </c>
    </row>
    <row r="817" spans="1:18" s="37" customFormat="1" ht="15.75">
      <c r="A817"/>
      <c r="B817" s="116"/>
      <c r="C817" s="62"/>
      <c r="D817" s="62"/>
      <c r="E817" s="63"/>
      <c r="F817" s="64"/>
      <c r="G817" s="65"/>
      <c r="H817" s="66"/>
      <c r="I817" s="66"/>
      <c r="J817" s="66"/>
      <c r="K817" s="66"/>
      <c r="L817" s="66"/>
      <c r="M817" s="67"/>
      <c r="N817" s="66"/>
      <c r="O817" s="68"/>
      <c r="P817" s="68"/>
      <c r="Q817" s="69"/>
      <c r="R817" s="70"/>
    </row>
    <row r="818" spans="1:18" s="37" customFormat="1" ht="15.75">
      <c r="A818"/>
      <c r="B818" s="116"/>
      <c r="C818" s="62"/>
      <c r="D818" s="62"/>
      <c r="E818" s="63"/>
      <c r="F818" s="64"/>
      <c r="G818" s="65"/>
      <c r="H818" s="66"/>
      <c r="I818" s="66"/>
      <c r="J818" s="66"/>
      <c r="K818" s="66"/>
      <c r="L818" s="66"/>
      <c r="M818" s="67"/>
      <c r="N818" s="66"/>
      <c r="O818" s="68"/>
      <c r="P818" s="68"/>
      <c r="Q818" s="69"/>
      <c r="R818" s="70"/>
    </row>
    <row r="819" spans="1:18" s="37" customFormat="1" ht="18.75">
      <c r="A819"/>
      <c r="B819" s="116"/>
      <c r="C819" s="71" t="s">
        <v>58</v>
      </c>
      <c r="D819" s="62"/>
      <c r="E819" s="63"/>
      <c r="F819" s="64"/>
      <c r="G819" s="65"/>
      <c r="H819" s="66"/>
      <c r="I819" s="66"/>
      <c r="J819" s="66"/>
      <c r="K819" s="66"/>
      <c r="L819" s="66"/>
      <c r="M819" s="67"/>
      <c r="N819" s="66"/>
      <c r="O819" s="68"/>
      <c r="P819" s="68"/>
      <c r="Q819" s="69"/>
      <c r="R819" s="70"/>
    </row>
    <row r="820" spans="2:18" ht="15.75">
      <c r="B820" s="104">
        <f>+B816+1</f>
        <v>5</v>
      </c>
      <c r="C820" s="41" t="s">
        <v>657</v>
      </c>
      <c r="D820" s="41" t="s">
        <v>36</v>
      </c>
      <c r="E820" s="42">
        <v>20</v>
      </c>
      <c r="F820" s="43">
        <v>10</v>
      </c>
      <c r="G820" s="44">
        <f>+E820/F820</f>
        <v>2</v>
      </c>
      <c r="H820" s="45">
        <v>-168.6688</v>
      </c>
      <c r="I820" s="45">
        <v>158.8237</v>
      </c>
      <c r="J820" s="45">
        <v>0</v>
      </c>
      <c r="K820" s="45">
        <v>0.0086</v>
      </c>
      <c r="L820" s="45">
        <v>1.1198</v>
      </c>
      <c r="M820" s="46">
        <f>+L820-N820</f>
        <v>0</v>
      </c>
      <c r="N820" s="45">
        <v>1.1198</v>
      </c>
      <c r="O820" s="47">
        <v>0</v>
      </c>
      <c r="P820" s="47">
        <v>0</v>
      </c>
      <c r="Q820" s="48">
        <f>SUM(O820:P820)</f>
        <v>0</v>
      </c>
      <c r="R820" s="49">
        <v>647</v>
      </c>
    </row>
    <row r="821" spans="2:18" ht="15.75">
      <c r="B821" s="104"/>
      <c r="C821" s="41"/>
      <c r="D821" s="41"/>
      <c r="E821" s="42"/>
      <c r="F821" s="43"/>
      <c r="G821" s="44"/>
      <c r="H821" s="45"/>
      <c r="I821" s="45"/>
      <c r="J821" s="45"/>
      <c r="K821" s="45"/>
      <c r="L821" s="45"/>
      <c r="M821" s="46"/>
      <c r="N821" s="45"/>
      <c r="O821" s="47"/>
      <c r="P821" s="47"/>
      <c r="Q821" s="48"/>
      <c r="R821" s="49"/>
    </row>
    <row r="822" spans="2:18" s="112" customFormat="1" ht="15.75">
      <c r="B822" s="104">
        <f>COUNT(B813:B821)</f>
        <v>5</v>
      </c>
      <c r="C822" s="105"/>
      <c r="D822" s="105"/>
      <c r="E822" s="105">
        <f>SUBTOTAL(9,E813:E821)</f>
        <v>309.888</v>
      </c>
      <c r="F822" s="41"/>
      <c r="G822" s="107">
        <f aca="true" t="shared" si="152" ref="G822:N822">SUBTOTAL(9,G813:G821)</f>
        <v>30.988799999999998</v>
      </c>
      <c r="H822" s="105">
        <f t="shared" si="152"/>
        <v>2417.2958000000003</v>
      </c>
      <c r="I822" s="105">
        <f t="shared" si="152"/>
        <v>6360.4992999999995</v>
      </c>
      <c r="J822" s="105">
        <f t="shared" si="152"/>
        <v>12160.6028</v>
      </c>
      <c r="K822" s="105">
        <f t="shared" si="152"/>
        <v>224.99939999999998</v>
      </c>
      <c r="L822" s="105">
        <f t="shared" si="152"/>
        <v>1145.6475</v>
      </c>
      <c r="M822" s="107">
        <f t="shared" si="152"/>
        <v>329.932</v>
      </c>
      <c r="N822" s="105">
        <f t="shared" si="152"/>
        <v>815.7155</v>
      </c>
      <c r="O822" s="114"/>
      <c r="P822" s="114"/>
      <c r="Q822" s="110"/>
      <c r="R822" s="111">
        <f>SUM(R813:R821)</f>
        <v>4855</v>
      </c>
    </row>
    <row r="823" spans="2:18" ht="15.75">
      <c r="B823" s="82"/>
      <c r="C823" s="83"/>
      <c r="D823" s="83"/>
      <c r="E823" s="84"/>
      <c r="F823" s="85"/>
      <c r="G823" s="86"/>
      <c r="H823" s="93"/>
      <c r="I823" s="93"/>
      <c r="J823" s="94"/>
      <c r="K823" s="93"/>
      <c r="L823" s="94"/>
      <c r="M823" s="98"/>
      <c r="N823" s="94"/>
      <c r="O823" s="96"/>
      <c r="P823" s="96"/>
      <c r="Q823" s="97"/>
      <c r="R823" s="99"/>
    </row>
    <row r="824" spans="2:18" ht="18">
      <c r="B824" s="82"/>
      <c r="C824" s="33" t="s">
        <v>658</v>
      </c>
      <c r="D824" s="92"/>
      <c r="E824" s="84"/>
      <c r="F824" s="85"/>
      <c r="G824" s="86"/>
      <c r="H824" s="93"/>
      <c r="I824" s="93"/>
      <c r="J824" s="94"/>
      <c r="K824" s="93"/>
      <c r="L824" s="94"/>
      <c r="M824" s="98"/>
      <c r="N824" s="94"/>
      <c r="O824" s="96"/>
      <c r="P824" s="96"/>
      <c r="Q824" s="97"/>
      <c r="R824" s="99"/>
    </row>
    <row r="825" spans="2:18" ht="15.75">
      <c r="B825" s="82"/>
      <c r="C825" s="83"/>
      <c r="D825" s="83"/>
      <c r="E825" s="84"/>
      <c r="F825" s="85"/>
      <c r="G825" s="86"/>
      <c r="H825" s="93"/>
      <c r="I825" s="93"/>
      <c r="J825" s="94"/>
      <c r="K825" s="93"/>
      <c r="L825" s="94"/>
      <c r="M825" s="98"/>
      <c r="N825" s="94"/>
      <c r="O825" s="96"/>
      <c r="P825" s="96"/>
      <c r="Q825" s="97"/>
      <c r="R825" s="99"/>
    </row>
    <row r="826" spans="2:18" ht="15.75">
      <c r="B826" s="104">
        <v>1</v>
      </c>
      <c r="C826" s="41" t="s">
        <v>659</v>
      </c>
      <c r="D826" s="41" t="s">
        <v>36</v>
      </c>
      <c r="E826" s="42">
        <v>78.624</v>
      </c>
      <c r="F826" s="43">
        <v>10</v>
      </c>
      <c r="G826" s="44">
        <f aca="true" t="shared" si="153" ref="G826:G841">+E826/F826</f>
        <v>7.862399999999999</v>
      </c>
      <c r="H826" s="45">
        <v>379.059</v>
      </c>
      <c r="I826" s="45">
        <v>628.2052</v>
      </c>
      <c r="J826" s="45">
        <v>1085.373</v>
      </c>
      <c r="K826" s="45">
        <v>1.6361</v>
      </c>
      <c r="L826" s="45">
        <v>141.808</v>
      </c>
      <c r="M826" s="46">
        <f aca="true" t="shared" si="154" ref="M826:M841">+L826-N826</f>
        <v>44.9901</v>
      </c>
      <c r="N826" s="45">
        <v>96.8179</v>
      </c>
      <c r="O826" s="47">
        <v>35</v>
      </c>
      <c r="P826" s="47">
        <v>20</v>
      </c>
      <c r="Q826" s="48">
        <f aca="true" t="shared" si="155" ref="Q826:Q841">SUM(O826:P826)</f>
        <v>55</v>
      </c>
      <c r="R826" s="49">
        <v>636</v>
      </c>
    </row>
    <row r="827" spans="2:18" ht="15.75">
      <c r="B827" s="104">
        <f aca="true" t="shared" si="156" ref="B827:B841">+B826+1</f>
        <v>2</v>
      </c>
      <c r="C827" s="41" t="s">
        <v>660</v>
      </c>
      <c r="D827" s="41" t="s">
        <v>36</v>
      </c>
      <c r="E827" s="42">
        <v>192</v>
      </c>
      <c r="F827" s="43">
        <v>10</v>
      </c>
      <c r="G827" s="44">
        <f t="shared" si="153"/>
        <v>19.2</v>
      </c>
      <c r="H827" s="45">
        <v>263.659</v>
      </c>
      <c r="I827" s="45">
        <v>443.15</v>
      </c>
      <c r="J827" s="45">
        <v>1196.28</v>
      </c>
      <c r="K827" s="45">
        <v>0.695</v>
      </c>
      <c r="L827" s="45">
        <v>72.306</v>
      </c>
      <c r="M827" s="46">
        <f t="shared" si="154"/>
        <v>65.195</v>
      </c>
      <c r="N827" s="45">
        <v>7.111</v>
      </c>
      <c r="O827" s="47">
        <v>5</v>
      </c>
      <c r="P827" s="47">
        <v>0</v>
      </c>
      <c r="Q827" s="48">
        <f t="shared" si="155"/>
        <v>5</v>
      </c>
      <c r="R827" s="49">
        <v>615</v>
      </c>
    </row>
    <row r="828" spans="2:18" ht="15.75">
      <c r="B828" s="104">
        <f t="shared" si="156"/>
        <v>3</v>
      </c>
      <c r="C828" s="41" t="s">
        <v>661</v>
      </c>
      <c r="D828" s="41" t="s">
        <v>36</v>
      </c>
      <c r="E828" s="42">
        <v>3</v>
      </c>
      <c r="F828" s="43">
        <v>10</v>
      </c>
      <c r="G828" s="44">
        <f t="shared" si="153"/>
        <v>0.3</v>
      </c>
      <c r="H828" s="45">
        <v>10.3842</v>
      </c>
      <c r="I828" s="45">
        <v>17.6053</v>
      </c>
      <c r="J828" s="45">
        <v>301.6964</v>
      </c>
      <c r="K828" s="45">
        <v>0.0918</v>
      </c>
      <c r="L828" s="45">
        <v>3.4469</v>
      </c>
      <c r="M828" s="46">
        <f t="shared" si="154"/>
        <v>1.553</v>
      </c>
      <c r="N828" s="45">
        <v>1.8939</v>
      </c>
      <c r="O828" s="47">
        <v>20</v>
      </c>
      <c r="P828" s="47">
        <v>0</v>
      </c>
      <c r="Q828" s="48">
        <f t="shared" si="155"/>
        <v>20</v>
      </c>
      <c r="R828" s="49">
        <v>81</v>
      </c>
    </row>
    <row r="829" spans="2:18" ht="15.75">
      <c r="B829" s="104">
        <f t="shared" si="156"/>
        <v>4</v>
      </c>
      <c r="C829" s="41" t="s">
        <v>662</v>
      </c>
      <c r="D829" s="41" t="s">
        <v>36</v>
      </c>
      <c r="E829" s="42">
        <v>240.575</v>
      </c>
      <c r="F829" s="43">
        <v>10</v>
      </c>
      <c r="G829" s="44">
        <f t="shared" si="153"/>
        <v>24.057499999999997</v>
      </c>
      <c r="H829" s="45">
        <v>641.0578</v>
      </c>
      <c r="I829" s="45">
        <v>4576.0063</v>
      </c>
      <c r="J829" s="45">
        <v>3602.2809</v>
      </c>
      <c r="K829" s="45">
        <v>278.069</v>
      </c>
      <c r="L829" s="45">
        <v>126.155</v>
      </c>
      <c r="M829" s="46">
        <f t="shared" si="154"/>
        <v>19.875</v>
      </c>
      <c r="N829" s="45">
        <v>106.28</v>
      </c>
      <c r="O829" s="47">
        <v>15</v>
      </c>
      <c r="P829" s="47">
        <v>0</v>
      </c>
      <c r="Q829" s="48">
        <f t="shared" si="155"/>
        <v>15</v>
      </c>
      <c r="R829" s="49">
        <v>891</v>
      </c>
    </row>
    <row r="830" spans="2:18" ht="15.75">
      <c r="B830" s="104">
        <f t="shared" si="156"/>
        <v>5</v>
      </c>
      <c r="C830" s="41" t="s">
        <v>663</v>
      </c>
      <c r="D830" s="41" t="s">
        <v>291</v>
      </c>
      <c r="E830" s="42">
        <v>50.4</v>
      </c>
      <c r="F830" s="43">
        <v>10</v>
      </c>
      <c r="G830" s="44">
        <f t="shared" si="153"/>
        <v>5.04</v>
      </c>
      <c r="H830" s="45">
        <v>260.8302</v>
      </c>
      <c r="I830" s="45">
        <v>721.3717</v>
      </c>
      <c r="J830" s="45">
        <v>1038.6372</v>
      </c>
      <c r="K830" s="45">
        <v>32.3232</v>
      </c>
      <c r="L830" s="45">
        <v>13.113</v>
      </c>
      <c r="M830" s="46">
        <f t="shared" si="154"/>
        <v>4.775499999999999</v>
      </c>
      <c r="N830" s="45">
        <v>8.3375</v>
      </c>
      <c r="O830" s="47">
        <v>10</v>
      </c>
      <c r="P830" s="47">
        <v>0</v>
      </c>
      <c r="Q830" s="48">
        <f t="shared" si="155"/>
        <v>10</v>
      </c>
      <c r="R830" s="49">
        <v>624</v>
      </c>
    </row>
    <row r="831" spans="2:18" ht="15.75">
      <c r="B831" s="104">
        <f t="shared" si="156"/>
        <v>6</v>
      </c>
      <c r="C831" s="41" t="s">
        <v>664</v>
      </c>
      <c r="D831" s="41" t="s">
        <v>36</v>
      </c>
      <c r="E831" s="42">
        <v>119.284</v>
      </c>
      <c r="F831" s="43">
        <v>10</v>
      </c>
      <c r="G831" s="44">
        <f t="shared" si="153"/>
        <v>11.9284</v>
      </c>
      <c r="H831" s="45">
        <v>1008.532</v>
      </c>
      <c r="I831" s="45">
        <v>3907.211</v>
      </c>
      <c r="J831" s="45">
        <v>1713.574</v>
      </c>
      <c r="K831" s="45">
        <v>0.707</v>
      </c>
      <c r="L831" s="45">
        <v>296.616</v>
      </c>
      <c r="M831" s="46">
        <f t="shared" si="154"/>
        <v>100.77099999999999</v>
      </c>
      <c r="N831" s="45">
        <v>195.845</v>
      </c>
      <c r="O831" s="47">
        <v>50</v>
      </c>
      <c r="P831" s="47">
        <v>10</v>
      </c>
      <c r="Q831" s="48">
        <f t="shared" si="155"/>
        <v>60</v>
      </c>
      <c r="R831" s="49">
        <v>747</v>
      </c>
    </row>
    <row r="832" spans="2:18" ht="15.75">
      <c r="B832" s="104">
        <f t="shared" si="156"/>
        <v>7</v>
      </c>
      <c r="C832" s="41" t="s">
        <v>665</v>
      </c>
      <c r="D832" s="41" t="s">
        <v>36</v>
      </c>
      <c r="E832" s="42">
        <v>55.258</v>
      </c>
      <c r="F832" s="43">
        <v>10</v>
      </c>
      <c r="G832" s="44">
        <f t="shared" si="153"/>
        <v>5.5258</v>
      </c>
      <c r="H832" s="45">
        <v>515.925</v>
      </c>
      <c r="I832" s="45">
        <v>1746.655</v>
      </c>
      <c r="J832" s="45">
        <v>3061.746</v>
      </c>
      <c r="K832" s="45">
        <v>56.238</v>
      </c>
      <c r="L832" s="45">
        <v>233.947</v>
      </c>
      <c r="M832" s="46">
        <f t="shared" si="154"/>
        <v>77.40100000000001</v>
      </c>
      <c r="N832" s="45">
        <v>156.546</v>
      </c>
      <c r="O832" s="47">
        <v>0</v>
      </c>
      <c r="P832" s="47">
        <v>500</v>
      </c>
      <c r="Q832" s="48">
        <f t="shared" si="155"/>
        <v>500</v>
      </c>
      <c r="R832" s="49">
        <v>1094</v>
      </c>
    </row>
    <row r="833" spans="2:18" ht="15.75">
      <c r="B833" s="104">
        <f t="shared" si="156"/>
        <v>8</v>
      </c>
      <c r="C833" s="41" t="s">
        <v>666</v>
      </c>
      <c r="D833" s="41" t="s">
        <v>130</v>
      </c>
      <c r="E833" s="42">
        <v>453.496</v>
      </c>
      <c r="F833" s="43">
        <v>10</v>
      </c>
      <c r="G833" s="44">
        <f t="shared" si="153"/>
        <v>45.349599999999995</v>
      </c>
      <c r="H833" s="45">
        <v>4388.847</v>
      </c>
      <c r="I833" s="45">
        <v>16684.176</v>
      </c>
      <c r="J833" s="45">
        <v>34183.847</v>
      </c>
      <c r="K833" s="45">
        <v>557.325</v>
      </c>
      <c r="L833" s="45">
        <v>2227.484</v>
      </c>
      <c r="M833" s="46">
        <f t="shared" si="154"/>
        <v>674.5899999999999</v>
      </c>
      <c r="N833" s="45">
        <v>1552.894</v>
      </c>
      <c r="O833" s="47">
        <v>415</v>
      </c>
      <c r="P833" s="47">
        <v>0</v>
      </c>
      <c r="Q833" s="48">
        <f t="shared" si="155"/>
        <v>415</v>
      </c>
      <c r="R833" s="49">
        <v>683</v>
      </c>
    </row>
    <row r="834" spans="2:18" ht="15.75">
      <c r="B834" s="104">
        <f t="shared" si="156"/>
        <v>9</v>
      </c>
      <c r="C834" s="41" t="s">
        <v>667</v>
      </c>
      <c r="D834" s="41" t="s">
        <v>36</v>
      </c>
      <c r="E834" s="42">
        <v>43.2</v>
      </c>
      <c r="F834" s="43">
        <v>10</v>
      </c>
      <c r="G834" s="44">
        <f t="shared" si="153"/>
        <v>4.32</v>
      </c>
      <c r="H834" s="45">
        <v>169.8362</v>
      </c>
      <c r="I834" s="45">
        <v>748.2472</v>
      </c>
      <c r="J834" s="45">
        <v>1615.3872</v>
      </c>
      <c r="K834" s="45">
        <v>35.8006</v>
      </c>
      <c r="L834" s="45">
        <v>38.7554</v>
      </c>
      <c r="M834" s="46">
        <f t="shared" si="154"/>
        <v>14.138100000000001</v>
      </c>
      <c r="N834" s="45">
        <v>24.6173</v>
      </c>
      <c r="O834" s="47">
        <v>0</v>
      </c>
      <c r="P834" s="47">
        <v>0</v>
      </c>
      <c r="Q834" s="48">
        <f t="shared" si="155"/>
        <v>0</v>
      </c>
      <c r="R834" s="49">
        <v>802</v>
      </c>
    </row>
    <row r="835" spans="2:18" ht="15.75">
      <c r="B835" s="104">
        <f t="shared" si="156"/>
        <v>10</v>
      </c>
      <c r="C835" s="41" t="s">
        <v>668</v>
      </c>
      <c r="D835" s="41" t="s">
        <v>130</v>
      </c>
      <c r="E835" s="42">
        <v>61.576</v>
      </c>
      <c r="F835" s="43">
        <v>10</v>
      </c>
      <c r="G835" s="44">
        <f t="shared" si="153"/>
        <v>6.1576</v>
      </c>
      <c r="H835" s="45">
        <v>301.223</v>
      </c>
      <c r="I835" s="45">
        <v>1015.613</v>
      </c>
      <c r="J835" s="45">
        <v>3081.879</v>
      </c>
      <c r="K835" s="45">
        <v>22.233</v>
      </c>
      <c r="L835" s="45">
        <v>530.311</v>
      </c>
      <c r="M835" s="46">
        <f t="shared" si="154"/>
        <v>181.76500000000004</v>
      </c>
      <c r="N835" s="45">
        <v>348.546</v>
      </c>
      <c r="O835" s="47">
        <v>360</v>
      </c>
      <c r="P835" s="47">
        <v>0</v>
      </c>
      <c r="Q835" s="48">
        <f t="shared" si="155"/>
        <v>360</v>
      </c>
      <c r="R835" s="49">
        <v>719</v>
      </c>
    </row>
    <row r="836" spans="2:18" ht="15.75">
      <c r="B836" s="104">
        <f t="shared" si="156"/>
        <v>11</v>
      </c>
      <c r="C836" s="41" t="s">
        <v>669</v>
      </c>
      <c r="D836" s="41" t="s">
        <v>130</v>
      </c>
      <c r="E836" s="42">
        <v>92.364</v>
      </c>
      <c r="F836" s="43">
        <v>10</v>
      </c>
      <c r="G836" s="44">
        <f t="shared" si="153"/>
        <v>9.2364</v>
      </c>
      <c r="H836" s="45">
        <v>3578.441</v>
      </c>
      <c r="I836" s="45">
        <v>5228.758</v>
      </c>
      <c r="J836" s="45">
        <v>10746.826</v>
      </c>
      <c r="K836" s="45">
        <v>36.123</v>
      </c>
      <c r="L836" s="45">
        <v>2299.065</v>
      </c>
      <c r="M836" s="46">
        <f t="shared" si="154"/>
        <v>806.7</v>
      </c>
      <c r="N836" s="45">
        <v>1492.365</v>
      </c>
      <c r="O836" s="47">
        <v>1000</v>
      </c>
      <c r="P836" s="47">
        <v>0</v>
      </c>
      <c r="Q836" s="48">
        <f t="shared" si="155"/>
        <v>1000</v>
      </c>
      <c r="R836" s="49">
        <v>927</v>
      </c>
    </row>
    <row r="837" spans="2:18" ht="15.75">
      <c r="B837" s="104">
        <f t="shared" si="156"/>
        <v>12</v>
      </c>
      <c r="C837" s="41" t="s">
        <v>670</v>
      </c>
      <c r="D837" s="41" t="s">
        <v>36</v>
      </c>
      <c r="E837" s="42">
        <v>60</v>
      </c>
      <c r="F837" s="43">
        <v>10</v>
      </c>
      <c r="G837" s="44">
        <f t="shared" si="153"/>
        <v>6</v>
      </c>
      <c r="H837" s="45">
        <v>736.9</v>
      </c>
      <c r="I837" s="45">
        <v>1308.055</v>
      </c>
      <c r="J837" s="45">
        <v>2468.572</v>
      </c>
      <c r="K837" s="45">
        <v>8.104</v>
      </c>
      <c r="L837" s="45">
        <v>268.399</v>
      </c>
      <c r="M837" s="46">
        <f t="shared" si="154"/>
        <v>107.195</v>
      </c>
      <c r="N837" s="45">
        <v>161.204</v>
      </c>
      <c r="O837" s="47">
        <v>100</v>
      </c>
      <c r="P837" s="47">
        <v>0</v>
      </c>
      <c r="Q837" s="48">
        <f t="shared" si="155"/>
        <v>100</v>
      </c>
      <c r="R837" s="49">
        <v>322</v>
      </c>
    </row>
    <row r="838" spans="2:18" ht="15.75">
      <c r="B838" s="104">
        <f t="shared" si="156"/>
        <v>13</v>
      </c>
      <c r="C838" s="41" t="s">
        <v>671</v>
      </c>
      <c r="D838" s="41" t="s">
        <v>36</v>
      </c>
      <c r="E838" s="42">
        <v>30</v>
      </c>
      <c r="F838" s="43">
        <v>10</v>
      </c>
      <c r="G838" s="44">
        <f t="shared" si="153"/>
        <v>3</v>
      </c>
      <c r="H838" s="45">
        <v>129.8784</v>
      </c>
      <c r="I838" s="45">
        <v>300.1171</v>
      </c>
      <c r="J838" s="45">
        <v>443.521</v>
      </c>
      <c r="K838" s="45">
        <v>7.1859</v>
      </c>
      <c r="L838" s="45">
        <v>9.4298</v>
      </c>
      <c r="M838" s="46">
        <f t="shared" si="154"/>
        <v>3.6582</v>
      </c>
      <c r="N838" s="45">
        <v>5.7716</v>
      </c>
      <c r="O838" s="47">
        <v>10</v>
      </c>
      <c r="P838" s="47">
        <v>0</v>
      </c>
      <c r="Q838" s="48">
        <f t="shared" si="155"/>
        <v>10</v>
      </c>
      <c r="R838" s="49">
        <v>181</v>
      </c>
    </row>
    <row r="839" spans="2:18" ht="15.75">
      <c r="B839" s="104">
        <f t="shared" si="156"/>
        <v>14</v>
      </c>
      <c r="C839" s="41" t="s">
        <v>672</v>
      </c>
      <c r="D839" s="41" t="s">
        <v>36</v>
      </c>
      <c r="E839" s="42">
        <v>41.822</v>
      </c>
      <c r="F839" s="43">
        <v>10</v>
      </c>
      <c r="G839" s="44">
        <f t="shared" si="153"/>
        <v>4.1822</v>
      </c>
      <c r="H839" s="45">
        <v>1269.411</v>
      </c>
      <c r="I839" s="45">
        <v>2574.823</v>
      </c>
      <c r="J839" s="45">
        <v>1166.566</v>
      </c>
      <c r="K839" s="45">
        <v>83.57</v>
      </c>
      <c r="L839" s="45">
        <v>31.467</v>
      </c>
      <c r="M839" s="46">
        <f t="shared" si="154"/>
        <v>12.247999999999998</v>
      </c>
      <c r="N839" s="45">
        <v>19.219</v>
      </c>
      <c r="O839" s="47">
        <v>0</v>
      </c>
      <c r="P839" s="47">
        <v>0</v>
      </c>
      <c r="Q839" s="48">
        <f t="shared" si="155"/>
        <v>0</v>
      </c>
      <c r="R839" s="49">
        <v>2059</v>
      </c>
    </row>
    <row r="840" spans="2:18" ht="15.75">
      <c r="B840" s="104">
        <f t="shared" si="156"/>
        <v>15</v>
      </c>
      <c r="C840" s="41" t="s">
        <v>673</v>
      </c>
      <c r="D840" s="41" t="s">
        <v>130</v>
      </c>
      <c r="E840" s="42">
        <v>664.694</v>
      </c>
      <c r="F840" s="43">
        <v>50</v>
      </c>
      <c r="G840" s="44">
        <f t="shared" si="153"/>
        <v>13.29388</v>
      </c>
      <c r="H840" s="45">
        <v>2215.758</v>
      </c>
      <c r="I840" s="45">
        <v>11386.418</v>
      </c>
      <c r="J840" s="45">
        <v>30956.839</v>
      </c>
      <c r="K840" s="45">
        <v>466.166</v>
      </c>
      <c r="L840" s="45">
        <v>2924.802</v>
      </c>
      <c r="M840" s="46">
        <f t="shared" si="154"/>
        <v>940.4760000000001</v>
      </c>
      <c r="N840" s="45">
        <v>1984.326</v>
      </c>
      <c r="O840" s="47">
        <v>246</v>
      </c>
      <c r="P840" s="47">
        <v>0</v>
      </c>
      <c r="Q840" s="48">
        <f t="shared" si="155"/>
        <v>246</v>
      </c>
      <c r="R840" s="49">
        <v>4010</v>
      </c>
    </row>
    <row r="841" spans="2:18" ht="15.75">
      <c r="B841" s="104">
        <f t="shared" si="156"/>
        <v>16</v>
      </c>
      <c r="C841" s="41" t="s">
        <v>674</v>
      </c>
      <c r="D841" s="41" t="s">
        <v>36</v>
      </c>
      <c r="E841" s="42">
        <v>44</v>
      </c>
      <c r="F841" s="43">
        <v>10</v>
      </c>
      <c r="G841" s="44">
        <f t="shared" si="153"/>
        <v>4.4</v>
      </c>
      <c r="H841" s="45">
        <v>236.724</v>
      </c>
      <c r="I841" s="45">
        <v>644.353</v>
      </c>
      <c r="J841" s="45">
        <v>1105.489</v>
      </c>
      <c r="K841" s="45">
        <v>3.882</v>
      </c>
      <c r="L841" s="45">
        <v>36.879</v>
      </c>
      <c r="M841" s="46">
        <f t="shared" si="154"/>
        <v>12.828999999999997</v>
      </c>
      <c r="N841" s="45">
        <v>24.05</v>
      </c>
      <c r="O841" s="47">
        <v>10</v>
      </c>
      <c r="P841" s="47">
        <v>10</v>
      </c>
      <c r="Q841" s="48">
        <f t="shared" si="155"/>
        <v>20</v>
      </c>
      <c r="R841" s="49">
        <v>1107</v>
      </c>
    </row>
    <row r="842" spans="1:18" s="37" customFormat="1" ht="15.75">
      <c r="A842"/>
      <c r="B842" s="116"/>
      <c r="C842" s="62"/>
      <c r="D842" s="62"/>
      <c r="E842" s="63"/>
      <c r="F842" s="64"/>
      <c r="G842" s="65"/>
      <c r="H842" s="66"/>
      <c r="I842" s="66"/>
      <c r="J842" s="66"/>
      <c r="K842" s="66"/>
      <c r="L842" s="66"/>
      <c r="M842" s="67"/>
      <c r="N842" s="66"/>
      <c r="O842" s="68"/>
      <c r="P842" s="68"/>
      <c r="Q842" s="69"/>
      <c r="R842" s="70"/>
    </row>
    <row r="843" spans="1:18" s="37" customFormat="1" ht="15.75">
      <c r="A843"/>
      <c r="B843" s="116"/>
      <c r="C843" s="62"/>
      <c r="D843" s="62"/>
      <c r="E843" s="63"/>
      <c r="F843" s="64"/>
      <c r="G843" s="65"/>
      <c r="H843" s="66"/>
      <c r="I843" s="66"/>
      <c r="J843" s="66"/>
      <c r="K843" s="66"/>
      <c r="L843" s="66"/>
      <c r="M843" s="67"/>
      <c r="N843" s="66"/>
      <c r="O843" s="68"/>
      <c r="P843" s="68"/>
      <c r="Q843" s="69"/>
      <c r="R843" s="70"/>
    </row>
    <row r="844" spans="1:18" s="37" customFormat="1" ht="18.75">
      <c r="A844"/>
      <c r="B844" s="116"/>
      <c r="C844" s="71" t="s">
        <v>58</v>
      </c>
      <c r="D844" s="62"/>
      <c r="E844" s="63"/>
      <c r="F844" s="64"/>
      <c r="G844" s="65"/>
      <c r="H844" s="66"/>
      <c r="I844" s="66"/>
      <c r="J844" s="66"/>
      <c r="K844" s="66"/>
      <c r="L844" s="66"/>
      <c r="M844" s="67"/>
      <c r="N844" s="66"/>
      <c r="O844" s="68"/>
      <c r="P844" s="68"/>
      <c r="Q844" s="69"/>
      <c r="R844" s="70"/>
    </row>
    <row r="845" spans="2:18" ht="15.75">
      <c r="B845" s="104">
        <f>+B841+1</f>
        <v>17</v>
      </c>
      <c r="C845" s="41" t="s">
        <v>675</v>
      </c>
      <c r="D845" s="41" t="s">
        <v>36</v>
      </c>
      <c r="E845" s="42">
        <v>90</v>
      </c>
      <c r="F845" s="43">
        <v>10</v>
      </c>
      <c r="G845" s="44">
        <f aca="true" t="shared" si="157" ref="G845:G850">+E845/F845</f>
        <v>9</v>
      </c>
      <c r="H845" s="45">
        <v>-74.1363</v>
      </c>
      <c r="I845" s="45">
        <v>182.0374</v>
      </c>
      <c r="J845" s="45">
        <v>78.0092</v>
      </c>
      <c r="K845" s="45">
        <v>1.6658</v>
      </c>
      <c r="L845" s="45">
        <v>-29.351</v>
      </c>
      <c r="M845" s="46">
        <f aca="true" t="shared" si="158" ref="M845:M850">+L845-N845</f>
        <v>0.5968000000000018</v>
      </c>
      <c r="N845" s="45">
        <v>-29.9478</v>
      </c>
      <c r="O845" s="47">
        <v>0</v>
      </c>
      <c r="P845" s="47">
        <v>0</v>
      </c>
      <c r="Q845" s="48">
        <f aca="true" t="shared" si="159" ref="Q845:Q850">SUM(O845:P845)</f>
        <v>0</v>
      </c>
      <c r="R845" s="49">
        <v>778</v>
      </c>
    </row>
    <row r="846" spans="2:18" ht="15.75">
      <c r="B846" s="104">
        <f>+B845+1</f>
        <v>18</v>
      </c>
      <c r="C846" s="41" t="s">
        <v>676</v>
      </c>
      <c r="D846" s="41" t="s">
        <v>36</v>
      </c>
      <c r="E846" s="42"/>
      <c r="F846" s="43">
        <v>10</v>
      </c>
      <c r="G846" s="44">
        <f t="shared" si="157"/>
        <v>0</v>
      </c>
      <c r="H846" s="45"/>
      <c r="I846" s="45"/>
      <c r="J846" s="45"/>
      <c r="K846" s="45"/>
      <c r="L846" s="45"/>
      <c r="M846" s="46">
        <f t="shared" si="158"/>
        <v>0</v>
      </c>
      <c r="N846" s="45"/>
      <c r="O846" s="47"/>
      <c r="P846" s="47"/>
      <c r="Q846" s="48">
        <f t="shared" si="159"/>
        <v>0</v>
      </c>
      <c r="R846" s="49"/>
    </row>
    <row r="847" spans="2:18" ht="15.75">
      <c r="B847" s="104">
        <f>+B846+1</f>
        <v>19</v>
      </c>
      <c r="C847" s="41" t="s">
        <v>677</v>
      </c>
      <c r="D847" s="41" t="s">
        <v>36</v>
      </c>
      <c r="E847" s="42"/>
      <c r="F847" s="43">
        <v>10</v>
      </c>
      <c r="G847" s="44">
        <f t="shared" si="157"/>
        <v>0</v>
      </c>
      <c r="H847" s="45"/>
      <c r="I847" s="45"/>
      <c r="J847" s="45"/>
      <c r="K847" s="45"/>
      <c r="L847" s="45"/>
      <c r="M847" s="46">
        <f t="shared" si="158"/>
        <v>0</v>
      </c>
      <c r="N847" s="45"/>
      <c r="O847" s="47"/>
      <c r="P847" s="47"/>
      <c r="Q847" s="48">
        <f t="shared" si="159"/>
        <v>0</v>
      </c>
      <c r="R847" s="49"/>
    </row>
    <row r="848" spans="2:18" ht="15.75">
      <c r="B848" s="104">
        <f>+B847+1</f>
        <v>20</v>
      </c>
      <c r="C848" s="41" t="s">
        <v>678</v>
      </c>
      <c r="D848" s="41" t="s">
        <v>36</v>
      </c>
      <c r="E848" s="42">
        <v>106.875</v>
      </c>
      <c r="F848" s="43">
        <v>10</v>
      </c>
      <c r="G848" s="44">
        <f t="shared" si="157"/>
        <v>10.6875</v>
      </c>
      <c r="H848" s="45">
        <v>84.4161</v>
      </c>
      <c r="I848" s="45">
        <v>173.6394</v>
      </c>
      <c r="J848" s="45">
        <v>53.4587</v>
      </c>
      <c r="K848" s="45">
        <v>0.0146</v>
      </c>
      <c r="L848" s="45">
        <v>6.2278</v>
      </c>
      <c r="M848" s="46">
        <f t="shared" si="158"/>
        <v>0.26730000000000054</v>
      </c>
      <c r="N848" s="45">
        <v>5.9605</v>
      </c>
      <c r="O848" s="47">
        <v>0</v>
      </c>
      <c r="P848" s="47">
        <v>0</v>
      </c>
      <c r="Q848" s="48">
        <f t="shared" si="159"/>
        <v>0</v>
      </c>
      <c r="R848" s="49">
        <v>2099</v>
      </c>
    </row>
    <row r="849" spans="2:18" ht="15.75">
      <c r="B849" s="104">
        <f>+B848+1</f>
        <v>21</v>
      </c>
      <c r="C849" s="41" t="s">
        <v>679</v>
      </c>
      <c r="D849" s="41" t="s">
        <v>36</v>
      </c>
      <c r="E849" s="42">
        <v>30</v>
      </c>
      <c r="F849" s="43">
        <v>10</v>
      </c>
      <c r="G849" s="44">
        <f t="shared" si="157"/>
        <v>3</v>
      </c>
      <c r="H849" s="45">
        <v>-31.5752</v>
      </c>
      <c r="I849" s="45">
        <v>0</v>
      </c>
      <c r="J849" s="45">
        <v>0</v>
      </c>
      <c r="K849" s="45">
        <v>0</v>
      </c>
      <c r="L849" s="45">
        <v>-0.258</v>
      </c>
      <c r="M849" s="46">
        <f t="shared" si="158"/>
        <v>0</v>
      </c>
      <c r="N849" s="45">
        <v>-0.258</v>
      </c>
      <c r="O849" s="47">
        <v>0</v>
      </c>
      <c r="P849" s="47">
        <v>0</v>
      </c>
      <c r="Q849" s="48">
        <f t="shared" si="159"/>
        <v>0</v>
      </c>
      <c r="R849" s="49">
        <v>588</v>
      </c>
    </row>
    <row r="850" spans="2:18" ht="15.75">
      <c r="B850" s="104">
        <f>+B849+1</f>
        <v>22</v>
      </c>
      <c r="C850" s="41" t="s">
        <v>680</v>
      </c>
      <c r="D850" s="41" t="s">
        <v>36</v>
      </c>
      <c r="E850" s="42"/>
      <c r="F850" s="43">
        <v>10</v>
      </c>
      <c r="G850" s="44">
        <f t="shared" si="157"/>
        <v>0</v>
      </c>
      <c r="H850" s="45"/>
      <c r="I850" s="45"/>
      <c r="J850" s="45"/>
      <c r="K850" s="45"/>
      <c r="L850" s="45"/>
      <c r="M850" s="46">
        <f t="shared" si="158"/>
        <v>0</v>
      </c>
      <c r="N850" s="45"/>
      <c r="O850" s="47"/>
      <c r="P850" s="47"/>
      <c r="Q850" s="48">
        <f t="shared" si="159"/>
        <v>0</v>
      </c>
      <c r="R850" s="49"/>
    </row>
    <row r="851" spans="2:18" ht="15.75">
      <c r="B851" s="104"/>
      <c r="C851" s="41"/>
      <c r="D851" s="41"/>
      <c r="E851" s="42"/>
      <c r="F851" s="43"/>
      <c r="G851" s="44"/>
      <c r="H851" s="45"/>
      <c r="I851" s="45"/>
      <c r="J851" s="45"/>
      <c r="K851" s="45"/>
      <c r="L851" s="45"/>
      <c r="M851" s="46"/>
      <c r="N851" s="45"/>
      <c r="O851" s="47"/>
      <c r="P851" s="47"/>
      <c r="Q851" s="48"/>
      <c r="R851" s="49"/>
    </row>
    <row r="852" spans="2:18" s="112" customFormat="1" ht="15.75">
      <c r="B852" s="104">
        <f>COUNT(B826:B851)</f>
        <v>22</v>
      </c>
      <c r="C852" s="105"/>
      <c r="D852" s="105"/>
      <c r="E852" s="105">
        <f>SUBTOTAL(9,E826:E851)</f>
        <v>2457.168</v>
      </c>
      <c r="F852" s="41"/>
      <c r="G852" s="107">
        <f aca="true" t="shared" si="160" ref="G852:N852">SUBTOTAL(9,G826:G851)</f>
        <v>192.54128</v>
      </c>
      <c r="H852" s="105">
        <f t="shared" si="160"/>
        <v>16085.170399999999</v>
      </c>
      <c r="I852" s="105">
        <f t="shared" si="160"/>
        <v>52286.441600000006</v>
      </c>
      <c r="J852" s="105">
        <f t="shared" si="160"/>
        <v>97899.98160000001</v>
      </c>
      <c r="K852" s="105">
        <f t="shared" si="160"/>
        <v>1591.83</v>
      </c>
      <c r="L852" s="105">
        <f t="shared" si="160"/>
        <v>9230.602900000002</v>
      </c>
      <c r="M852" s="107">
        <f t="shared" si="160"/>
        <v>3069.024</v>
      </c>
      <c r="N852" s="105">
        <f t="shared" si="160"/>
        <v>6161.5789</v>
      </c>
      <c r="O852" s="114"/>
      <c r="P852" s="114"/>
      <c r="Q852" s="110"/>
      <c r="R852" s="111">
        <f>SUM(R826:R851)</f>
        <v>18963</v>
      </c>
    </row>
    <row r="853" spans="2:18" ht="15.75">
      <c r="B853" s="82"/>
      <c r="C853" s="83"/>
      <c r="D853" s="83"/>
      <c r="E853" s="84"/>
      <c r="F853" s="85"/>
      <c r="G853" s="86"/>
      <c r="H853" s="93"/>
      <c r="I853" s="93"/>
      <c r="J853" s="94"/>
      <c r="K853" s="93"/>
      <c r="L853" s="94"/>
      <c r="M853" s="98"/>
      <c r="N853" s="94"/>
      <c r="O853" s="96"/>
      <c r="P853" s="96"/>
      <c r="Q853" s="97"/>
      <c r="R853" s="99"/>
    </row>
    <row r="854" spans="2:18" ht="18">
      <c r="B854" s="82"/>
      <c r="C854" s="33" t="s">
        <v>681</v>
      </c>
      <c r="D854" s="92"/>
      <c r="E854" s="84"/>
      <c r="F854" s="85"/>
      <c r="G854" s="86"/>
      <c r="H854" s="93"/>
      <c r="I854" s="93"/>
      <c r="J854" s="94"/>
      <c r="K854" s="93"/>
      <c r="L854" s="94"/>
      <c r="M854" s="98"/>
      <c r="N854" s="94"/>
      <c r="O854" s="96"/>
      <c r="P854" s="96"/>
      <c r="Q854" s="97"/>
      <c r="R854" s="99"/>
    </row>
    <row r="855" spans="2:18" ht="15.75">
      <c r="B855" s="82"/>
      <c r="C855" s="83"/>
      <c r="D855" s="83"/>
      <c r="E855" s="84"/>
      <c r="F855" s="85"/>
      <c r="G855" s="86"/>
      <c r="H855" s="93"/>
      <c r="I855" s="93"/>
      <c r="J855" s="94"/>
      <c r="K855" s="93"/>
      <c r="L855" s="94"/>
      <c r="M855" s="98"/>
      <c r="N855" s="94"/>
      <c r="O855" s="96"/>
      <c r="P855" s="96"/>
      <c r="Q855" s="97"/>
      <c r="R855" s="99"/>
    </row>
    <row r="856" spans="2:18" ht="15.75">
      <c r="B856" s="104">
        <f>+B851+1</f>
        <v>1</v>
      </c>
      <c r="C856" s="41" t="s">
        <v>682</v>
      </c>
      <c r="D856" s="41" t="s">
        <v>36</v>
      </c>
      <c r="E856" s="42">
        <v>858</v>
      </c>
      <c r="F856" s="43">
        <v>10</v>
      </c>
      <c r="G856" s="44">
        <f aca="true" t="shared" si="161" ref="G856:G862">+E856/F856</f>
        <v>85.8</v>
      </c>
      <c r="H856" s="45">
        <v>352.233</v>
      </c>
      <c r="I856" s="45">
        <v>2751.425</v>
      </c>
      <c r="J856" s="45">
        <v>1188.199</v>
      </c>
      <c r="K856" s="45">
        <v>217.686</v>
      </c>
      <c r="L856" s="45">
        <v>-476.265</v>
      </c>
      <c r="M856" s="46">
        <f aca="true" t="shared" si="162" ref="M856:M862">+L856-N856</f>
        <v>-20.026999999999987</v>
      </c>
      <c r="N856" s="45">
        <v>-456.238</v>
      </c>
      <c r="O856" s="47">
        <v>0</v>
      </c>
      <c r="P856" s="47">
        <v>0</v>
      </c>
      <c r="Q856" s="48">
        <f aca="true" t="shared" si="163" ref="Q856:Q862">SUM(O856:P856)</f>
        <v>0</v>
      </c>
      <c r="R856" s="49">
        <v>2215</v>
      </c>
    </row>
    <row r="857" spans="2:18" ht="15.75">
      <c r="B857" s="40">
        <f aca="true" t="shared" si="164" ref="B857:B862">+B856+1</f>
        <v>2</v>
      </c>
      <c r="C857" s="41" t="s">
        <v>683</v>
      </c>
      <c r="D857" s="41" t="s">
        <v>36</v>
      </c>
      <c r="E857" s="42">
        <v>77.412</v>
      </c>
      <c r="F857" s="43">
        <v>10</v>
      </c>
      <c r="G857" s="44">
        <f t="shared" si="161"/>
        <v>7.741200000000001</v>
      </c>
      <c r="H857" s="45">
        <v>11.0865</v>
      </c>
      <c r="I857" s="45">
        <v>445.075</v>
      </c>
      <c r="J857" s="45">
        <v>70.0187</v>
      </c>
      <c r="K857" s="45">
        <v>0.2355</v>
      </c>
      <c r="L857" s="45">
        <v>-104.7895</v>
      </c>
      <c r="M857" s="46">
        <f t="shared" si="162"/>
        <v>0.40749999999999886</v>
      </c>
      <c r="N857" s="45">
        <v>-105.197</v>
      </c>
      <c r="O857" s="47">
        <v>0</v>
      </c>
      <c r="P857" s="47">
        <v>0</v>
      </c>
      <c r="Q857" s="48">
        <f t="shared" si="163"/>
        <v>0</v>
      </c>
      <c r="R857" s="49">
        <v>996</v>
      </c>
    </row>
    <row r="858" spans="2:18" ht="15.75">
      <c r="B858" s="40">
        <f t="shared" si="164"/>
        <v>3</v>
      </c>
      <c r="C858" s="41" t="s">
        <v>684</v>
      </c>
      <c r="D858" s="41" t="s">
        <v>36</v>
      </c>
      <c r="E858" s="42">
        <v>839.694</v>
      </c>
      <c r="F858" s="43">
        <v>10</v>
      </c>
      <c r="G858" s="44">
        <f t="shared" si="161"/>
        <v>83.9694</v>
      </c>
      <c r="H858" s="45"/>
      <c r="I858" s="45"/>
      <c r="J858" s="45"/>
      <c r="K858" s="45"/>
      <c r="L858" s="45">
        <v>807.801</v>
      </c>
      <c r="M858" s="46">
        <f t="shared" si="162"/>
        <v>268.81100000000004</v>
      </c>
      <c r="N858" s="45">
        <v>538.99</v>
      </c>
      <c r="O858" s="47">
        <v>20</v>
      </c>
      <c r="P858" s="47">
        <v>5</v>
      </c>
      <c r="Q858" s="48">
        <f t="shared" si="163"/>
        <v>25</v>
      </c>
      <c r="R858" s="49"/>
    </row>
    <row r="859" spans="2:18" ht="15.75">
      <c r="B859" s="40">
        <f t="shared" si="164"/>
        <v>4</v>
      </c>
      <c r="C859" s="41" t="s">
        <v>685</v>
      </c>
      <c r="D859" s="41" t="s">
        <v>36</v>
      </c>
      <c r="E859" s="42">
        <v>145.487</v>
      </c>
      <c r="F859" s="43">
        <v>10</v>
      </c>
      <c r="G859" s="44">
        <f t="shared" si="161"/>
        <v>14.5487</v>
      </c>
      <c r="H859" s="45">
        <v>242.6279</v>
      </c>
      <c r="I859" s="45">
        <v>883.7883</v>
      </c>
      <c r="J859" s="45">
        <v>710.2636</v>
      </c>
      <c r="K859" s="45">
        <v>42.0521</v>
      </c>
      <c r="L859" s="45">
        <v>32.919</v>
      </c>
      <c r="M859" s="46">
        <f t="shared" si="162"/>
        <v>24.958</v>
      </c>
      <c r="N859" s="45">
        <v>7.961</v>
      </c>
      <c r="O859" s="47">
        <v>12.5</v>
      </c>
      <c r="P859" s="47">
        <v>0</v>
      </c>
      <c r="Q859" s="48">
        <f t="shared" si="163"/>
        <v>12.5</v>
      </c>
      <c r="R859" s="49">
        <v>214</v>
      </c>
    </row>
    <row r="860" spans="2:18" ht="15.75">
      <c r="B860" s="40">
        <f t="shared" si="164"/>
        <v>5</v>
      </c>
      <c r="C860" s="41" t="s">
        <v>729</v>
      </c>
      <c r="D860" s="41" t="s">
        <v>36</v>
      </c>
      <c r="E860" s="42">
        <v>163.927</v>
      </c>
      <c r="F860" s="43">
        <v>5</v>
      </c>
      <c r="G860" s="44">
        <f t="shared" si="161"/>
        <v>32.785399999999996</v>
      </c>
      <c r="H860" s="45">
        <v>745.078</v>
      </c>
      <c r="I860" s="45">
        <v>2488.296</v>
      </c>
      <c r="J860" s="45">
        <v>2035.165</v>
      </c>
      <c r="K860" s="45">
        <v>62.065</v>
      </c>
      <c r="L860" s="45">
        <v>144.765</v>
      </c>
      <c r="M860" s="46">
        <f t="shared" si="162"/>
        <v>48.77899999999998</v>
      </c>
      <c r="N860" s="45">
        <v>95.986</v>
      </c>
      <c r="O860" s="47">
        <v>0</v>
      </c>
      <c r="P860" s="47">
        <v>20</v>
      </c>
      <c r="Q860" s="48">
        <f t="shared" si="163"/>
        <v>20</v>
      </c>
      <c r="R860" s="49">
        <v>2627</v>
      </c>
    </row>
    <row r="861" spans="2:18" ht="15.75">
      <c r="B861" s="40">
        <f t="shared" si="164"/>
        <v>6</v>
      </c>
      <c r="C861" s="41" t="s">
        <v>686</v>
      </c>
      <c r="D861" s="41" t="s">
        <v>36</v>
      </c>
      <c r="E861" s="42">
        <v>231</v>
      </c>
      <c r="F861" s="43">
        <v>10</v>
      </c>
      <c r="G861" s="44">
        <f t="shared" si="161"/>
        <v>23.1</v>
      </c>
      <c r="H861" s="45">
        <v>524.7476</v>
      </c>
      <c r="I861" s="45">
        <v>1165.3482</v>
      </c>
      <c r="J861" s="45">
        <v>1174.4597</v>
      </c>
      <c r="K861" s="45">
        <v>34.636</v>
      </c>
      <c r="L861" s="45">
        <v>-5.096</v>
      </c>
      <c r="M861" s="46">
        <f t="shared" si="162"/>
        <v>12.053999999999998</v>
      </c>
      <c r="N861" s="45">
        <v>-17.15</v>
      </c>
      <c r="O861" s="47">
        <v>0</v>
      </c>
      <c r="P861" s="47">
        <v>0</v>
      </c>
      <c r="Q861" s="48">
        <f t="shared" si="163"/>
        <v>0</v>
      </c>
      <c r="R861" s="49">
        <v>1917</v>
      </c>
    </row>
    <row r="862" spans="2:18" ht="15.75">
      <c r="B862" s="40">
        <f t="shared" si="164"/>
        <v>7</v>
      </c>
      <c r="C862" s="41" t="s">
        <v>687</v>
      </c>
      <c r="D862" s="41" t="s">
        <v>36</v>
      </c>
      <c r="E862" s="42">
        <v>153.3333</v>
      </c>
      <c r="F862" s="43">
        <v>10</v>
      </c>
      <c r="G862" s="44">
        <f t="shared" si="161"/>
        <v>15.33333</v>
      </c>
      <c r="H862" s="45">
        <v>-15.8579</v>
      </c>
      <c r="I862" s="45">
        <v>1924.9534</v>
      </c>
      <c r="J862" s="45">
        <v>1260.4153</v>
      </c>
      <c r="K862" s="45">
        <v>112.0388</v>
      </c>
      <c r="L862" s="45">
        <v>-15.5829</v>
      </c>
      <c r="M862" s="46">
        <f t="shared" si="162"/>
        <v>-1.7561</v>
      </c>
      <c r="N862" s="45">
        <v>-13.8268</v>
      </c>
      <c r="O862" s="47">
        <v>0</v>
      </c>
      <c r="P862" s="47">
        <v>0</v>
      </c>
      <c r="Q862" s="48">
        <f t="shared" si="163"/>
        <v>0</v>
      </c>
      <c r="R862" s="49">
        <v>676</v>
      </c>
    </row>
    <row r="863" spans="1:18" s="37" customFormat="1" ht="15.75">
      <c r="A863"/>
      <c r="B863" s="61"/>
      <c r="C863" s="62"/>
      <c r="D863" s="62"/>
      <c r="E863" s="63"/>
      <c r="F863" s="64"/>
      <c r="G863" s="65"/>
      <c r="H863" s="66"/>
      <c r="I863" s="66"/>
      <c r="J863" s="66"/>
      <c r="K863" s="66"/>
      <c r="L863" s="66"/>
      <c r="M863" s="67"/>
      <c r="N863" s="66"/>
      <c r="O863" s="68"/>
      <c r="P863" s="68"/>
      <c r="Q863" s="69"/>
      <c r="R863" s="70"/>
    </row>
    <row r="864" spans="1:18" s="37" customFormat="1" ht="15.75">
      <c r="A864"/>
      <c r="B864" s="61"/>
      <c r="C864" s="62"/>
      <c r="D864" s="62"/>
      <c r="E864" s="63"/>
      <c r="F864" s="64"/>
      <c r="G864" s="65"/>
      <c r="H864" s="66"/>
      <c r="I864" s="66"/>
      <c r="J864" s="66"/>
      <c r="K864" s="66"/>
      <c r="L864" s="66"/>
      <c r="M864" s="67"/>
      <c r="N864" s="66"/>
      <c r="O864" s="68"/>
      <c r="P864" s="68"/>
      <c r="Q864" s="69"/>
      <c r="R864" s="70"/>
    </row>
    <row r="865" spans="1:18" s="37" customFormat="1" ht="18.75">
      <c r="A865"/>
      <c r="B865" s="61"/>
      <c r="C865" s="71" t="s">
        <v>58</v>
      </c>
      <c r="D865" s="62"/>
      <c r="E865" s="63"/>
      <c r="F865" s="64"/>
      <c r="G865" s="65"/>
      <c r="H865" s="66"/>
      <c r="I865" s="66"/>
      <c r="J865" s="66"/>
      <c r="K865" s="66"/>
      <c r="L865" s="66"/>
      <c r="M865" s="67"/>
      <c r="N865" s="66"/>
      <c r="O865" s="68"/>
      <c r="P865" s="68"/>
      <c r="Q865" s="69"/>
      <c r="R865" s="70"/>
    </row>
    <row r="866" spans="2:18" ht="15.75">
      <c r="B866" s="40">
        <f>+B862+1</f>
        <v>8</v>
      </c>
      <c r="C866" s="41" t="s">
        <v>688</v>
      </c>
      <c r="D866" s="41" t="s">
        <v>36</v>
      </c>
      <c r="E866" s="42"/>
      <c r="F866" s="43">
        <v>10</v>
      </c>
      <c r="G866" s="44">
        <f>+E866/F866</f>
        <v>0</v>
      </c>
      <c r="H866" s="45"/>
      <c r="I866" s="45"/>
      <c r="J866" s="45"/>
      <c r="K866" s="45"/>
      <c r="L866" s="45"/>
      <c r="M866" s="46">
        <f>+L866-N866</f>
        <v>0</v>
      </c>
      <c r="N866" s="45"/>
      <c r="O866" s="47"/>
      <c r="P866" s="47"/>
      <c r="Q866" s="48">
        <f>SUM(O866:P866)</f>
        <v>0</v>
      </c>
      <c r="R866" s="49"/>
    </row>
    <row r="867" spans="2:18" ht="15.75">
      <c r="B867" s="40">
        <f>+B866+1</f>
        <v>9</v>
      </c>
      <c r="C867" s="41" t="s">
        <v>689</v>
      </c>
      <c r="D867" s="41" t="s">
        <v>36</v>
      </c>
      <c r="E867" s="42"/>
      <c r="F867" s="43">
        <v>10</v>
      </c>
      <c r="G867" s="44">
        <f>+E867/F867</f>
        <v>0</v>
      </c>
      <c r="H867" s="45"/>
      <c r="I867" s="45"/>
      <c r="J867" s="45"/>
      <c r="K867" s="45"/>
      <c r="L867" s="45"/>
      <c r="M867" s="46">
        <f>+L867-N867</f>
        <v>0</v>
      </c>
      <c r="N867" s="45"/>
      <c r="O867" s="47"/>
      <c r="P867" s="47"/>
      <c r="Q867" s="48">
        <f>SUM(O867:P867)</f>
        <v>0</v>
      </c>
      <c r="R867" s="49"/>
    </row>
    <row r="868" spans="2:18" ht="15.75">
      <c r="B868" s="40">
        <f>+B867+1</f>
        <v>10</v>
      </c>
      <c r="C868" s="41" t="s">
        <v>690</v>
      </c>
      <c r="D868" s="41" t="s">
        <v>36</v>
      </c>
      <c r="E868" s="42"/>
      <c r="F868" s="43">
        <v>10</v>
      </c>
      <c r="G868" s="44">
        <f>+E868/F868</f>
        <v>0</v>
      </c>
      <c r="H868" s="45"/>
      <c r="I868" s="45"/>
      <c r="J868" s="45"/>
      <c r="K868" s="45"/>
      <c r="L868" s="45"/>
      <c r="M868" s="46">
        <f>+L868-N868</f>
        <v>0</v>
      </c>
      <c r="N868" s="45"/>
      <c r="O868" s="47"/>
      <c r="P868" s="47"/>
      <c r="Q868" s="48">
        <f>SUM(O868:P868)</f>
        <v>0</v>
      </c>
      <c r="R868" s="49"/>
    </row>
    <row r="869" spans="2:18" ht="15.75">
      <c r="B869" s="40"/>
      <c r="C869" s="41"/>
      <c r="D869" s="41"/>
      <c r="E869" s="42"/>
      <c r="F869" s="43"/>
      <c r="G869" s="44"/>
      <c r="H869" s="45"/>
      <c r="I869" s="45"/>
      <c r="J869" s="45"/>
      <c r="K869" s="45"/>
      <c r="L869" s="45"/>
      <c r="M869" s="46"/>
      <c r="N869" s="45"/>
      <c r="O869" s="47"/>
      <c r="P869" s="47"/>
      <c r="Q869" s="48"/>
      <c r="R869" s="49"/>
    </row>
    <row r="870" spans="2:18" s="112" customFormat="1" ht="15.75">
      <c r="B870" s="104">
        <f>COUNT(B856:B869)</f>
        <v>10</v>
      </c>
      <c r="C870" s="105"/>
      <c r="D870" s="105"/>
      <c r="E870" s="105">
        <f>SUBTOTAL(9,E856:E869)</f>
        <v>2468.8532999999998</v>
      </c>
      <c r="F870" s="41"/>
      <c r="G870" s="107">
        <f aca="true" t="shared" si="165" ref="G870:N870">SUBTOTAL(9,G856:G869)</f>
        <v>263.27803</v>
      </c>
      <c r="H870" s="105">
        <f t="shared" si="165"/>
        <v>1859.9151000000002</v>
      </c>
      <c r="I870" s="105">
        <f t="shared" si="165"/>
        <v>9658.885900000001</v>
      </c>
      <c r="J870" s="105">
        <f t="shared" si="165"/>
        <v>6438.5213</v>
      </c>
      <c r="K870" s="105">
        <f t="shared" si="165"/>
        <v>468.71340000000004</v>
      </c>
      <c r="L870" s="105">
        <f t="shared" si="165"/>
        <v>383.75160000000005</v>
      </c>
      <c r="M870" s="107">
        <f t="shared" si="165"/>
        <v>333.2264</v>
      </c>
      <c r="N870" s="105">
        <f t="shared" si="165"/>
        <v>50.52520000000006</v>
      </c>
      <c r="O870" s="114"/>
      <c r="P870" s="114"/>
      <c r="Q870" s="110"/>
      <c r="R870" s="111">
        <f>SUM(R856:R869)</f>
        <v>8645</v>
      </c>
    </row>
    <row r="871" spans="2:18" ht="15.75">
      <c r="B871" s="82"/>
      <c r="C871" s="83"/>
      <c r="D871" s="83"/>
      <c r="E871" s="84"/>
      <c r="F871" s="85"/>
      <c r="G871" s="86"/>
      <c r="H871" s="93"/>
      <c r="I871" s="93"/>
      <c r="J871" s="94"/>
      <c r="K871" s="93"/>
      <c r="L871" s="94"/>
      <c r="M871" s="98"/>
      <c r="N871" s="94"/>
      <c r="O871" s="96"/>
      <c r="P871" s="96"/>
      <c r="Q871" s="97"/>
      <c r="R871" s="99"/>
    </row>
    <row r="872" spans="2:18" ht="18">
      <c r="B872" s="82"/>
      <c r="C872" s="33" t="s">
        <v>691</v>
      </c>
      <c r="D872" s="92"/>
      <c r="E872" s="84"/>
      <c r="F872" s="85"/>
      <c r="G872" s="86"/>
      <c r="H872" s="93"/>
      <c r="I872" s="93"/>
      <c r="J872" s="94"/>
      <c r="K872" s="93"/>
      <c r="L872" s="94"/>
      <c r="M872" s="98"/>
      <c r="N872" s="94"/>
      <c r="O872" s="96"/>
      <c r="P872" s="96"/>
      <c r="Q872" s="97"/>
      <c r="R872" s="99"/>
    </row>
    <row r="873" spans="2:18" ht="15.75">
      <c r="B873" s="82"/>
      <c r="C873" s="83"/>
      <c r="D873" s="83"/>
      <c r="E873" s="84"/>
      <c r="F873" s="85"/>
      <c r="G873" s="86"/>
      <c r="H873" s="93"/>
      <c r="I873" s="93"/>
      <c r="J873" s="94"/>
      <c r="K873" s="93"/>
      <c r="L873" s="94"/>
      <c r="M873" s="98"/>
      <c r="N873" s="94"/>
      <c r="O873" s="96"/>
      <c r="P873" s="96"/>
      <c r="Q873" s="97"/>
      <c r="R873" s="99"/>
    </row>
    <row r="874" spans="2:18" ht="15.75">
      <c r="B874" s="104">
        <f>+B869+1</f>
        <v>1</v>
      </c>
      <c r="C874" s="41" t="s">
        <v>692</v>
      </c>
      <c r="D874" s="41" t="s">
        <v>36</v>
      </c>
      <c r="E874" s="42">
        <v>25.073</v>
      </c>
      <c r="F874" s="43">
        <v>10</v>
      </c>
      <c r="G874" s="44">
        <f aca="true" t="shared" si="166" ref="G874:G892">+E874/F874</f>
        <v>2.5073</v>
      </c>
      <c r="H874" s="45">
        <v>49.8255</v>
      </c>
      <c r="I874" s="45">
        <v>59.3422</v>
      </c>
      <c r="J874" s="45">
        <v>57.775</v>
      </c>
      <c r="K874" s="45">
        <v>0.384</v>
      </c>
      <c r="L874" s="45">
        <v>32.2046</v>
      </c>
      <c r="M874" s="46">
        <f aca="true" t="shared" si="167" ref="M874:M892">+L874-N874</f>
        <v>0.547699999999999</v>
      </c>
      <c r="N874" s="45">
        <v>31.6569</v>
      </c>
      <c r="O874" s="47">
        <v>0</v>
      </c>
      <c r="P874" s="47">
        <v>0</v>
      </c>
      <c r="Q874" s="48">
        <f aca="true" t="shared" si="168" ref="Q874:Q892">SUM(O874:P874)</f>
        <v>0</v>
      </c>
      <c r="R874" s="49">
        <v>925</v>
      </c>
    </row>
    <row r="875" spans="2:18" ht="15.75">
      <c r="B875" s="40">
        <f aca="true" t="shared" si="169" ref="B875:B885">+B874+1</f>
        <v>2</v>
      </c>
      <c r="C875" s="41" t="s">
        <v>693</v>
      </c>
      <c r="D875" s="41" t="s">
        <v>36</v>
      </c>
      <c r="E875" s="131">
        <v>100</v>
      </c>
      <c r="F875" s="43">
        <v>10</v>
      </c>
      <c r="G875" s="44">
        <f t="shared" si="166"/>
        <v>10</v>
      </c>
      <c r="H875" s="45">
        <v>139.7779</v>
      </c>
      <c r="I875" s="45">
        <v>280.308</v>
      </c>
      <c r="J875" s="45">
        <v>259.7184</v>
      </c>
      <c r="K875" s="45">
        <v>1.816</v>
      </c>
      <c r="L875" s="45">
        <v>8.6795</v>
      </c>
      <c r="M875" s="46">
        <f t="shared" si="167"/>
        <v>3.830800000000001</v>
      </c>
      <c r="N875" s="45">
        <v>4.8487</v>
      </c>
      <c r="O875" s="47">
        <v>10</v>
      </c>
      <c r="P875" s="47">
        <v>0</v>
      </c>
      <c r="Q875" s="48">
        <f t="shared" si="168"/>
        <v>10</v>
      </c>
      <c r="R875" s="49">
        <v>434</v>
      </c>
    </row>
    <row r="876" spans="2:18" ht="15.75">
      <c r="B876" s="40">
        <f t="shared" si="169"/>
        <v>3</v>
      </c>
      <c r="C876" s="41" t="s">
        <v>694</v>
      </c>
      <c r="D876" s="41" t="s">
        <v>36</v>
      </c>
      <c r="E876" s="42">
        <v>40</v>
      </c>
      <c r="F876" s="43">
        <v>10</v>
      </c>
      <c r="G876" s="44">
        <f t="shared" si="166"/>
        <v>4</v>
      </c>
      <c r="H876" s="45">
        <v>96.759</v>
      </c>
      <c r="I876" s="45">
        <v>98.7325</v>
      </c>
      <c r="J876" s="45">
        <v>7.994</v>
      </c>
      <c r="K876" s="45">
        <v>0.003</v>
      </c>
      <c r="L876" s="45">
        <v>4.8229</v>
      </c>
      <c r="M876" s="46">
        <f t="shared" si="167"/>
        <v>1.2870999999999997</v>
      </c>
      <c r="N876" s="45">
        <v>3.5358</v>
      </c>
      <c r="O876" s="47">
        <v>0</v>
      </c>
      <c r="P876" s="47">
        <v>0</v>
      </c>
      <c r="Q876" s="48">
        <f t="shared" si="168"/>
        <v>0</v>
      </c>
      <c r="R876" s="49">
        <v>951</v>
      </c>
    </row>
    <row r="877" spans="2:18" ht="15.75">
      <c r="B877" s="40">
        <f t="shared" si="169"/>
        <v>4</v>
      </c>
      <c r="C877" s="41" t="s">
        <v>695</v>
      </c>
      <c r="D877" s="41" t="s">
        <v>36</v>
      </c>
      <c r="E877" s="42">
        <v>90</v>
      </c>
      <c r="F877" s="43">
        <v>10</v>
      </c>
      <c r="G877" s="44">
        <f t="shared" si="166"/>
        <v>9</v>
      </c>
      <c r="H877" s="45">
        <v>268.6742</v>
      </c>
      <c r="I877" s="45">
        <v>394.1474</v>
      </c>
      <c r="J877" s="45">
        <v>0</v>
      </c>
      <c r="K877" s="45">
        <v>0.0131</v>
      </c>
      <c r="L877" s="45">
        <v>-27.9306</v>
      </c>
      <c r="M877" s="46">
        <f t="shared" si="167"/>
        <v>-13.690399999999999</v>
      </c>
      <c r="N877" s="45">
        <v>-14.2402</v>
      </c>
      <c r="O877" s="47">
        <v>0</v>
      </c>
      <c r="P877" s="47">
        <v>0</v>
      </c>
      <c r="Q877" s="48">
        <f t="shared" si="168"/>
        <v>0</v>
      </c>
      <c r="R877" s="49">
        <v>251</v>
      </c>
    </row>
    <row r="878" spans="2:18" ht="15.75">
      <c r="B878" s="40">
        <f t="shared" si="169"/>
        <v>5</v>
      </c>
      <c r="C878" s="41" t="s">
        <v>696</v>
      </c>
      <c r="D878" s="41" t="s">
        <v>36</v>
      </c>
      <c r="E878" s="42">
        <v>320</v>
      </c>
      <c r="F878" s="43">
        <v>10</v>
      </c>
      <c r="G878" s="44">
        <f t="shared" si="166"/>
        <v>32</v>
      </c>
      <c r="H878" s="45">
        <v>340.2921</v>
      </c>
      <c r="I878" s="45">
        <v>476.5534</v>
      </c>
      <c r="J878" s="45">
        <v>321.6455</v>
      </c>
      <c r="K878" s="45">
        <v>1.5093</v>
      </c>
      <c r="L878" s="45">
        <v>-7.9538</v>
      </c>
      <c r="M878" s="46">
        <f t="shared" si="167"/>
        <v>0.18349999999999955</v>
      </c>
      <c r="N878" s="45">
        <v>-8.1373</v>
      </c>
      <c r="O878" s="47">
        <v>0</v>
      </c>
      <c r="P878" s="47">
        <v>0</v>
      </c>
      <c r="Q878" s="48">
        <f t="shared" si="168"/>
        <v>0</v>
      </c>
      <c r="R878" s="49">
        <v>58</v>
      </c>
    </row>
    <row r="879" spans="2:18" ht="15.75">
      <c r="B879" s="40">
        <f t="shared" si="169"/>
        <v>6</v>
      </c>
      <c r="C879" s="41" t="s">
        <v>697</v>
      </c>
      <c r="D879" s="41" t="s">
        <v>36</v>
      </c>
      <c r="E879" s="42">
        <v>229.77</v>
      </c>
      <c r="F879" s="43">
        <v>10</v>
      </c>
      <c r="G879" s="44">
        <f t="shared" si="166"/>
        <v>22.977</v>
      </c>
      <c r="H879" s="45">
        <v>255.59</v>
      </c>
      <c r="I879" s="45">
        <v>1795.554</v>
      </c>
      <c r="J879" s="45">
        <v>1763.546</v>
      </c>
      <c r="K879" s="45">
        <v>142.238</v>
      </c>
      <c r="L879" s="45">
        <v>-71.071</v>
      </c>
      <c r="M879" s="46">
        <f t="shared" si="167"/>
        <v>13.597999999999999</v>
      </c>
      <c r="N879" s="45">
        <v>-84.669</v>
      </c>
      <c r="O879" s="47">
        <v>0</v>
      </c>
      <c r="P879" s="47">
        <v>0</v>
      </c>
      <c r="Q879" s="48">
        <f t="shared" si="168"/>
        <v>0</v>
      </c>
      <c r="R879" s="49">
        <v>3045</v>
      </c>
    </row>
    <row r="880" spans="2:18" ht="15.75">
      <c r="B880" s="40">
        <f t="shared" si="169"/>
        <v>7</v>
      </c>
      <c r="C880" s="41" t="s">
        <v>698</v>
      </c>
      <c r="D880" s="41" t="s">
        <v>36</v>
      </c>
      <c r="E880" s="42">
        <v>80.7606</v>
      </c>
      <c r="F880" s="43">
        <v>10</v>
      </c>
      <c r="G880" s="44">
        <f t="shared" si="166"/>
        <v>8.07606</v>
      </c>
      <c r="H880" s="45">
        <v>16.2403</v>
      </c>
      <c r="I880" s="45">
        <v>570.9357</v>
      </c>
      <c r="J880" s="45">
        <v>412.3475</v>
      </c>
      <c r="K880" s="45">
        <v>14.5066</v>
      </c>
      <c r="L880" s="45">
        <v>-34.977</v>
      </c>
      <c r="M880" s="46">
        <f t="shared" si="167"/>
        <v>6</v>
      </c>
      <c r="N880" s="45">
        <v>-40.977</v>
      </c>
      <c r="O880" s="47">
        <v>0</v>
      </c>
      <c r="P880" s="47">
        <v>0</v>
      </c>
      <c r="Q880" s="48">
        <f t="shared" si="168"/>
        <v>0</v>
      </c>
      <c r="R880" s="49">
        <v>2323</v>
      </c>
    </row>
    <row r="881" spans="2:18" ht="15.75">
      <c r="B881" s="40">
        <f t="shared" si="169"/>
        <v>8</v>
      </c>
      <c r="C881" s="41" t="s">
        <v>699</v>
      </c>
      <c r="D881" s="41" t="s">
        <v>36</v>
      </c>
      <c r="E881" s="42">
        <v>16.3318</v>
      </c>
      <c r="F881" s="43">
        <v>10</v>
      </c>
      <c r="G881" s="44">
        <f t="shared" si="166"/>
        <v>1.63318</v>
      </c>
      <c r="H881" s="45">
        <v>248.2873</v>
      </c>
      <c r="I881" s="45">
        <v>267.9704</v>
      </c>
      <c r="J881" s="45">
        <v>138.5423</v>
      </c>
      <c r="K881" s="45">
        <v>0.7412</v>
      </c>
      <c r="L881" s="45">
        <v>10.887</v>
      </c>
      <c r="M881" s="46">
        <f t="shared" si="167"/>
        <v>2.7699999999999996</v>
      </c>
      <c r="N881" s="45">
        <v>8.117</v>
      </c>
      <c r="O881" s="47">
        <v>100</v>
      </c>
      <c r="P881" s="47">
        <v>0</v>
      </c>
      <c r="Q881" s="48">
        <f t="shared" si="168"/>
        <v>100</v>
      </c>
      <c r="R881" s="49">
        <v>612</v>
      </c>
    </row>
    <row r="882" spans="2:18" ht="15.75">
      <c r="B882" s="40">
        <f t="shared" si="169"/>
        <v>9</v>
      </c>
      <c r="C882" s="41" t="s">
        <v>700</v>
      </c>
      <c r="D882" s="41" t="s">
        <v>36</v>
      </c>
      <c r="E882" s="42">
        <v>388.86</v>
      </c>
      <c r="F882" s="43">
        <v>10</v>
      </c>
      <c r="G882" s="44">
        <f t="shared" si="166"/>
        <v>38.886</v>
      </c>
      <c r="H882" s="45">
        <v>68.2536</v>
      </c>
      <c r="I882" s="45">
        <v>1133.594</v>
      </c>
      <c r="J882" s="45">
        <v>335.1162</v>
      </c>
      <c r="K882" s="45">
        <v>96.845</v>
      </c>
      <c r="L882" s="45">
        <v>-230.5357</v>
      </c>
      <c r="M882" s="46">
        <f t="shared" si="167"/>
        <v>-63.72319999999999</v>
      </c>
      <c r="N882" s="45">
        <v>-166.8125</v>
      </c>
      <c r="O882" s="47">
        <v>0</v>
      </c>
      <c r="P882" s="47">
        <v>0</v>
      </c>
      <c r="Q882" s="48">
        <f t="shared" si="168"/>
        <v>0</v>
      </c>
      <c r="R882" s="49">
        <v>1401</v>
      </c>
    </row>
    <row r="883" spans="2:18" ht="15.75">
      <c r="B883" s="40">
        <f t="shared" si="169"/>
        <v>10</v>
      </c>
      <c r="C883" s="41" t="s">
        <v>701</v>
      </c>
      <c r="D883" s="41" t="s">
        <v>36</v>
      </c>
      <c r="E883" s="42">
        <v>73.554</v>
      </c>
      <c r="F883" s="43">
        <v>10</v>
      </c>
      <c r="G883" s="44">
        <f t="shared" si="166"/>
        <v>7.3554</v>
      </c>
      <c r="H883" s="45">
        <v>-185.3758</v>
      </c>
      <c r="I883" s="45">
        <v>261.8229</v>
      </c>
      <c r="J883" s="45">
        <v>249.2582</v>
      </c>
      <c r="K883" s="45">
        <v>1.7245</v>
      </c>
      <c r="L883" s="45">
        <v>-24.6326</v>
      </c>
      <c r="M883" s="46">
        <f t="shared" si="167"/>
        <v>1.2490999999999985</v>
      </c>
      <c r="N883" s="45">
        <v>-25.8817</v>
      </c>
      <c r="O883" s="47">
        <v>0</v>
      </c>
      <c r="P883" s="47">
        <v>0</v>
      </c>
      <c r="Q883" s="48">
        <f t="shared" si="168"/>
        <v>0</v>
      </c>
      <c r="R883" s="49">
        <v>2853</v>
      </c>
    </row>
    <row r="884" spans="2:18" ht="15.75">
      <c r="B884" s="40">
        <f t="shared" si="169"/>
        <v>11</v>
      </c>
      <c r="C884" s="41" t="s">
        <v>702</v>
      </c>
      <c r="D884" s="41" t="s">
        <v>36</v>
      </c>
      <c r="E884" s="42">
        <v>2204.656</v>
      </c>
      <c r="F884" s="43">
        <v>10</v>
      </c>
      <c r="G884" s="44">
        <f t="shared" si="166"/>
        <v>220.4656</v>
      </c>
      <c r="H884" s="45">
        <v>4560.706</v>
      </c>
      <c r="I884" s="45">
        <v>8561.122</v>
      </c>
      <c r="J884" s="45">
        <v>1460.888</v>
      </c>
      <c r="K884" s="45">
        <v>246.26</v>
      </c>
      <c r="L884" s="45">
        <v>1453.293</v>
      </c>
      <c r="M884" s="46">
        <f t="shared" si="167"/>
        <v>46.322999999999865</v>
      </c>
      <c r="N884" s="45">
        <v>1406.97</v>
      </c>
      <c r="O884" s="47">
        <v>0</v>
      </c>
      <c r="P884" s="47">
        <v>0</v>
      </c>
      <c r="Q884" s="48">
        <f t="shared" si="168"/>
        <v>0</v>
      </c>
      <c r="R884" s="49">
        <v>9653</v>
      </c>
    </row>
    <row r="885" spans="2:18" ht="15.75">
      <c r="B885" s="40">
        <f t="shared" si="169"/>
        <v>12</v>
      </c>
      <c r="C885" s="41" t="s">
        <v>703</v>
      </c>
      <c r="D885" s="41" t="s">
        <v>36</v>
      </c>
      <c r="E885" s="42">
        <v>180</v>
      </c>
      <c r="F885" s="43">
        <v>10</v>
      </c>
      <c r="G885" s="44">
        <f t="shared" si="166"/>
        <v>18</v>
      </c>
      <c r="H885" s="45">
        <v>406.146</v>
      </c>
      <c r="I885" s="45">
        <v>2589.123</v>
      </c>
      <c r="J885" s="45">
        <v>390.531</v>
      </c>
      <c r="K885" s="45">
        <v>0.42</v>
      </c>
      <c r="L885" s="45">
        <v>118.446</v>
      </c>
      <c r="M885" s="46">
        <f t="shared" si="167"/>
        <v>46.193</v>
      </c>
      <c r="N885" s="45">
        <v>72.253</v>
      </c>
      <c r="O885" s="47">
        <v>40</v>
      </c>
      <c r="P885" s="47">
        <v>0</v>
      </c>
      <c r="Q885" s="48">
        <f t="shared" si="168"/>
        <v>40</v>
      </c>
      <c r="R885" s="49">
        <v>112</v>
      </c>
    </row>
    <row r="886" spans="2:18" ht="15.75">
      <c r="B886" s="40"/>
      <c r="C886" s="41" t="s">
        <v>704</v>
      </c>
      <c r="D886" s="41" t="s">
        <v>36</v>
      </c>
      <c r="E886" s="42">
        <v>59.835</v>
      </c>
      <c r="F886" s="43">
        <v>10</v>
      </c>
      <c r="G886" s="44">
        <f t="shared" si="166"/>
        <v>5.9835</v>
      </c>
      <c r="H886" s="45">
        <v>54.7214</v>
      </c>
      <c r="I886" s="45">
        <v>80.876</v>
      </c>
      <c r="J886" s="45">
        <v>48.5017</v>
      </c>
      <c r="K886" s="45">
        <v>0.1209</v>
      </c>
      <c r="L886" s="45">
        <v>0.389</v>
      </c>
      <c r="M886" s="46">
        <f t="shared" si="167"/>
        <v>0.8157000000000001</v>
      </c>
      <c r="N886" s="45">
        <v>-0.4267</v>
      </c>
      <c r="O886" s="47">
        <v>0</v>
      </c>
      <c r="P886" s="47">
        <v>0</v>
      </c>
      <c r="Q886" s="48">
        <f t="shared" si="168"/>
        <v>0</v>
      </c>
      <c r="R886" s="49">
        <v>152</v>
      </c>
    </row>
    <row r="887" spans="2:18" ht="15.75">
      <c r="B887" s="40">
        <f>+B885+1</f>
        <v>13</v>
      </c>
      <c r="C887" s="41" t="s">
        <v>705</v>
      </c>
      <c r="D887" s="41" t="s">
        <v>36</v>
      </c>
      <c r="E887" s="42">
        <v>325.242</v>
      </c>
      <c r="F887" s="43">
        <v>10</v>
      </c>
      <c r="G887" s="44">
        <f t="shared" si="166"/>
        <v>32.5242</v>
      </c>
      <c r="H887" s="45">
        <v>2634.954</v>
      </c>
      <c r="I887" s="45">
        <v>14047.608</v>
      </c>
      <c r="J887" s="45">
        <v>4633.937</v>
      </c>
      <c r="K887" s="45">
        <v>132.234</v>
      </c>
      <c r="L887" s="45">
        <v>536.485</v>
      </c>
      <c r="M887" s="46">
        <f t="shared" si="167"/>
        <v>232.565</v>
      </c>
      <c r="N887" s="45">
        <v>303.92</v>
      </c>
      <c r="O887" s="47">
        <v>15</v>
      </c>
      <c r="P887" s="47">
        <v>0</v>
      </c>
      <c r="Q887" s="48">
        <f t="shared" si="168"/>
        <v>15</v>
      </c>
      <c r="R887" s="49">
        <v>1060</v>
      </c>
    </row>
    <row r="888" spans="2:18" ht="15.75">
      <c r="B888" s="40">
        <f>+B887+1</f>
        <v>14</v>
      </c>
      <c r="C888" s="41" t="s">
        <v>706</v>
      </c>
      <c r="D888" s="41" t="s">
        <v>36</v>
      </c>
      <c r="E888" s="42">
        <v>505.138</v>
      </c>
      <c r="F888" s="43">
        <v>10</v>
      </c>
      <c r="G888" s="44">
        <f t="shared" si="166"/>
        <v>50.513799999999996</v>
      </c>
      <c r="H888" s="45">
        <v>815.1363</v>
      </c>
      <c r="I888" s="45">
        <v>2323.9252</v>
      </c>
      <c r="J888" s="45">
        <v>1652.4593</v>
      </c>
      <c r="K888" s="45">
        <v>86.9959</v>
      </c>
      <c r="L888" s="45">
        <v>232.9117</v>
      </c>
      <c r="M888" s="46">
        <f t="shared" si="167"/>
        <v>78.2304</v>
      </c>
      <c r="N888" s="45">
        <v>154.6813</v>
      </c>
      <c r="O888" s="47">
        <v>10</v>
      </c>
      <c r="P888" s="47">
        <v>0</v>
      </c>
      <c r="Q888" s="48">
        <f t="shared" si="168"/>
        <v>10</v>
      </c>
      <c r="R888" s="49">
        <v>2372</v>
      </c>
    </row>
    <row r="889" spans="2:18" ht="15.75">
      <c r="B889" s="40">
        <f>+B888+1</f>
        <v>15</v>
      </c>
      <c r="C889" s="41" t="s">
        <v>707</v>
      </c>
      <c r="D889" s="41" t="s">
        <v>36</v>
      </c>
      <c r="E889" s="42">
        <v>785.201</v>
      </c>
      <c r="F889" s="43">
        <v>10</v>
      </c>
      <c r="G889" s="44">
        <f t="shared" si="166"/>
        <v>78.5201</v>
      </c>
      <c r="H889" s="45">
        <v>1673.9369</v>
      </c>
      <c r="I889" s="45">
        <v>2978.353</v>
      </c>
      <c r="J889" s="45">
        <v>2397.5356</v>
      </c>
      <c r="K889" s="45">
        <v>59.4616</v>
      </c>
      <c r="L889" s="45">
        <v>181.137</v>
      </c>
      <c r="M889" s="46">
        <f t="shared" si="167"/>
        <v>11.989200000000011</v>
      </c>
      <c r="N889" s="45">
        <v>169.1478</v>
      </c>
      <c r="O889" s="47">
        <v>15</v>
      </c>
      <c r="P889" s="47">
        <v>0</v>
      </c>
      <c r="Q889" s="48">
        <f t="shared" si="168"/>
        <v>15</v>
      </c>
      <c r="R889" s="49">
        <v>3668</v>
      </c>
    </row>
    <row r="890" spans="2:18" ht="15.75">
      <c r="B890" s="40">
        <f>+B889+1</f>
        <v>16</v>
      </c>
      <c r="C890" s="41" t="s">
        <v>708</v>
      </c>
      <c r="D890" s="41" t="s">
        <v>130</v>
      </c>
      <c r="E890" s="42">
        <v>300</v>
      </c>
      <c r="F890" s="43">
        <v>10</v>
      </c>
      <c r="G890" s="44">
        <f t="shared" si="166"/>
        <v>30</v>
      </c>
      <c r="H890" s="45">
        <v>1312.205</v>
      </c>
      <c r="I890" s="45">
        <v>4313.196</v>
      </c>
      <c r="J890" s="45">
        <v>5865.487</v>
      </c>
      <c r="K890" s="45">
        <v>108.844</v>
      </c>
      <c r="L890" s="45">
        <v>723.657</v>
      </c>
      <c r="M890" s="46">
        <f t="shared" si="167"/>
        <v>243.67100000000005</v>
      </c>
      <c r="N890" s="45">
        <v>479.986</v>
      </c>
      <c r="O890" s="47">
        <v>140</v>
      </c>
      <c r="P890" s="47">
        <v>0</v>
      </c>
      <c r="Q890" s="48">
        <f t="shared" si="168"/>
        <v>140</v>
      </c>
      <c r="R890" s="49">
        <v>1363</v>
      </c>
    </row>
    <row r="891" spans="2:18" ht="15.75">
      <c r="B891" s="40">
        <f>+B890+1</f>
        <v>17</v>
      </c>
      <c r="C891" s="41" t="s">
        <v>709</v>
      </c>
      <c r="D891" s="41" t="s">
        <v>36</v>
      </c>
      <c r="E891" s="42">
        <v>72.6</v>
      </c>
      <c r="F891" s="43">
        <v>10</v>
      </c>
      <c r="G891" s="44">
        <f t="shared" si="166"/>
        <v>7.26</v>
      </c>
      <c r="H891" s="45">
        <v>131.5241</v>
      </c>
      <c r="I891" s="45">
        <v>510.3695</v>
      </c>
      <c r="J891" s="45">
        <v>504.5129</v>
      </c>
      <c r="K891" s="45">
        <v>12.2536</v>
      </c>
      <c r="L891" s="45">
        <v>22.3067</v>
      </c>
      <c r="M891" s="46">
        <f t="shared" si="167"/>
        <v>7.728999999999999</v>
      </c>
      <c r="N891" s="45">
        <v>14.5777</v>
      </c>
      <c r="O891" s="47">
        <v>0</v>
      </c>
      <c r="P891" s="47">
        <v>15</v>
      </c>
      <c r="Q891" s="48">
        <f t="shared" si="168"/>
        <v>15</v>
      </c>
      <c r="R891" s="49">
        <v>865</v>
      </c>
    </row>
    <row r="892" spans="2:18" ht="15.75">
      <c r="B892" s="40">
        <f>+B891+1</f>
        <v>18</v>
      </c>
      <c r="C892" s="41" t="s">
        <v>710</v>
      </c>
      <c r="D892" s="41" t="s">
        <v>36</v>
      </c>
      <c r="E892" s="42">
        <v>12</v>
      </c>
      <c r="F892" s="43">
        <v>10</v>
      </c>
      <c r="G892" s="44">
        <f t="shared" si="166"/>
        <v>1.2</v>
      </c>
      <c r="H892" s="45">
        <v>5.7026</v>
      </c>
      <c r="I892" s="45">
        <v>155.391</v>
      </c>
      <c r="J892" s="45">
        <v>441.9525</v>
      </c>
      <c r="K892" s="45">
        <v>1.3777</v>
      </c>
      <c r="L892" s="45">
        <v>6.0361</v>
      </c>
      <c r="M892" s="46">
        <f t="shared" si="167"/>
        <v>4.2312</v>
      </c>
      <c r="N892" s="45">
        <v>1.8049</v>
      </c>
      <c r="O892" s="47">
        <v>10</v>
      </c>
      <c r="P892" s="47">
        <v>0</v>
      </c>
      <c r="Q892" s="48">
        <f t="shared" si="168"/>
        <v>10</v>
      </c>
      <c r="R892" s="49">
        <v>185</v>
      </c>
    </row>
    <row r="893" spans="1:18" s="142" customFormat="1" ht="15.75">
      <c r="A893"/>
      <c r="B893" s="132"/>
      <c r="C893" s="133"/>
      <c r="D893" s="133"/>
      <c r="E893" s="134"/>
      <c r="F893" s="135"/>
      <c r="G893" s="136"/>
      <c r="H893" s="137"/>
      <c r="I893" s="137"/>
      <c r="J893" s="137"/>
      <c r="K893" s="137"/>
      <c r="L893" s="137"/>
      <c r="M893" s="138"/>
      <c r="N893" s="137"/>
      <c r="O893" s="139"/>
      <c r="P893" s="139"/>
      <c r="Q893" s="140"/>
      <c r="R893" s="141"/>
    </row>
    <row r="894" spans="1:18" s="142" customFormat="1" ht="15.75">
      <c r="A894"/>
      <c r="B894" s="132"/>
      <c r="C894" s="133"/>
      <c r="D894" s="133"/>
      <c r="E894" s="134"/>
      <c r="F894" s="135"/>
      <c r="G894" s="136"/>
      <c r="H894" s="137"/>
      <c r="I894" s="137"/>
      <c r="J894" s="137"/>
      <c r="K894" s="137"/>
      <c r="L894" s="137"/>
      <c r="M894" s="138"/>
      <c r="N894" s="137"/>
      <c r="O894" s="139"/>
      <c r="P894" s="139"/>
      <c r="Q894" s="140"/>
      <c r="R894" s="141"/>
    </row>
    <row r="895" spans="1:18" s="142" customFormat="1" ht="18.75">
      <c r="A895"/>
      <c r="B895" s="132"/>
      <c r="C895" s="71" t="s">
        <v>58</v>
      </c>
      <c r="D895" s="133"/>
      <c r="E895" s="134"/>
      <c r="F895" s="135"/>
      <c r="G895" s="136"/>
      <c r="H895" s="137"/>
      <c r="I895" s="137"/>
      <c r="J895" s="137"/>
      <c r="K895" s="137"/>
      <c r="L895" s="137"/>
      <c r="M895" s="138"/>
      <c r="N895" s="137"/>
      <c r="O895" s="139"/>
      <c r="P895" s="139"/>
      <c r="Q895" s="140"/>
      <c r="R895" s="141"/>
    </row>
    <row r="896" spans="2:18" ht="15.75">
      <c r="B896" s="40">
        <f>+B892+1</f>
        <v>19</v>
      </c>
      <c r="C896" s="41" t="s">
        <v>711</v>
      </c>
      <c r="D896" s="41" t="s">
        <v>36</v>
      </c>
      <c r="E896" s="42">
        <v>23.228</v>
      </c>
      <c r="F896" s="43">
        <v>10</v>
      </c>
      <c r="G896" s="44">
        <f aca="true" t="shared" si="170" ref="G896:G903">+E896/F896</f>
        <v>2.3228</v>
      </c>
      <c r="H896" s="45">
        <v>-43.1107</v>
      </c>
      <c r="I896" s="45">
        <v>13.858</v>
      </c>
      <c r="J896" s="45">
        <v>3.3613</v>
      </c>
      <c r="K896" s="45">
        <v>0.0047</v>
      </c>
      <c r="L896" s="45">
        <v>1.0389</v>
      </c>
      <c r="M896" s="46">
        <f aca="true" t="shared" si="171" ref="M896:M903">+L896-N896</f>
        <v>0.016899999999999915</v>
      </c>
      <c r="N896" s="45">
        <v>1.022</v>
      </c>
      <c r="O896" s="47">
        <v>0</v>
      </c>
      <c r="P896" s="47">
        <v>0</v>
      </c>
      <c r="Q896" s="48">
        <f aca="true" t="shared" si="172" ref="Q896:Q903">SUM(O896:P896)</f>
        <v>0</v>
      </c>
      <c r="R896" s="49">
        <v>1302</v>
      </c>
    </row>
    <row r="897" spans="2:18" ht="15.75">
      <c r="B897" s="40">
        <f aca="true" t="shared" si="173" ref="B897:B903">+B896+1</f>
        <v>20</v>
      </c>
      <c r="C897" s="41" t="s">
        <v>712</v>
      </c>
      <c r="D897" s="41" t="s">
        <v>36</v>
      </c>
      <c r="E897" s="42">
        <v>16.335</v>
      </c>
      <c r="F897" s="43">
        <v>10</v>
      </c>
      <c r="G897" s="44">
        <f t="shared" si="170"/>
        <v>1.6335000000000002</v>
      </c>
      <c r="H897" s="45">
        <v>-47.6445</v>
      </c>
      <c r="I897" s="45">
        <v>127.9922</v>
      </c>
      <c r="J897" s="45">
        <v>14.7407</v>
      </c>
      <c r="K897" s="45">
        <v>0.1858</v>
      </c>
      <c r="L897" s="45">
        <v>-9.4624</v>
      </c>
      <c r="M897" s="46">
        <f t="shared" si="171"/>
        <v>0.073599999999999</v>
      </c>
      <c r="N897" s="45">
        <v>-9.536</v>
      </c>
      <c r="O897" s="47">
        <v>0</v>
      </c>
      <c r="P897" s="47">
        <v>0</v>
      </c>
      <c r="Q897" s="48">
        <f t="shared" si="172"/>
        <v>0</v>
      </c>
      <c r="R897" s="49">
        <v>633</v>
      </c>
    </row>
    <row r="898" spans="2:18" ht="15.75">
      <c r="B898" s="40">
        <f t="shared" si="173"/>
        <v>21</v>
      </c>
      <c r="C898" s="41" t="s">
        <v>713</v>
      </c>
      <c r="D898" s="41" t="s">
        <v>36</v>
      </c>
      <c r="E898" s="42">
        <v>32</v>
      </c>
      <c r="F898" s="43">
        <v>5</v>
      </c>
      <c r="G898" s="44">
        <f t="shared" si="170"/>
        <v>6.4</v>
      </c>
      <c r="H898" s="45">
        <v>18.5647</v>
      </c>
      <c r="I898" s="45">
        <v>26.4634</v>
      </c>
      <c r="J898" s="45">
        <v>0.1306</v>
      </c>
      <c r="K898" s="45">
        <v>0.002</v>
      </c>
      <c r="L898" s="45">
        <v>-0.1471</v>
      </c>
      <c r="M898" s="46">
        <f t="shared" si="171"/>
        <v>0.0003999999999999837</v>
      </c>
      <c r="N898" s="45">
        <v>-0.1475</v>
      </c>
      <c r="O898" s="47">
        <v>0</v>
      </c>
      <c r="P898" s="47">
        <v>0</v>
      </c>
      <c r="Q898" s="48">
        <f t="shared" si="172"/>
        <v>0</v>
      </c>
      <c r="R898" s="49">
        <v>1534</v>
      </c>
    </row>
    <row r="899" spans="2:18" ht="15.75">
      <c r="B899" s="40">
        <f t="shared" si="173"/>
        <v>22</v>
      </c>
      <c r="C899" s="41" t="s">
        <v>714</v>
      </c>
      <c r="D899" s="41" t="s">
        <v>36</v>
      </c>
      <c r="E899" s="42"/>
      <c r="F899" s="43">
        <v>10</v>
      </c>
      <c r="G899" s="44">
        <f t="shared" si="170"/>
        <v>0</v>
      </c>
      <c r="H899" s="45"/>
      <c r="I899" s="45"/>
      <c r="J899" s="45"/>
      <c r="K899" s="45"/>
      <c r="L899" s="45"/>
      <c r="M899" s="46">
        <f t="shared" si="171"/>
        <v>0</v>
      </c>
      <c r="N899" s="45"/>
      <c r="O899" s="47"/>
      <c r="P899" s="47"/>
      <c r="Q899" s="48">
        <f t="shared" si="172"/>
        <v>0</v>
      </c>
      <c r="R899" s="49"/>
    </row>
    <row r="900" spans="2:18" ht="15.75">
      <c r="B900" s="40">
        <f t="shared" si="173"/>
        <v>23</v>
      </c>
      <c r="C900" s="41" t="s">
        <v>715</v>
      </c>
      <c r="D900" s="41" t="s">
        <v>36</v>
      </c>
      <c r="E900" s="42"/>
      <c r="F900" s="43">
        <v>10</v>
      </c>
      <c r="G900" s="44">
        <f t="shared" si="170"/>
        <v>0</v>
      </c>
      <c r="H900" s="45"/>
      <c r="I900" s="45"/>
      <c r="J900" s="45"/>
      <c r="K900" s="45"/>
      <c r="L900" s="45"/>
      <c r="M900" s="46">
        <f t="shared" si="171"/>
        <v>0</v>
      </c>
      <c r="N900" s="45"/>
      <c r="O900" s="47"/>
      <c r="P900" s="47"/>
      <c r="Q900" s="48">
        <f t="shared" si="172"/>
        <v>0</v>
      </c>
      <c r="R900" s="49"/>
    </row>
    <row r="901" spans="2:18" ht="15.75">
      <c r="B901" s="40">
        <f t="shared" si="173"/>
        <v>24</v>
      </c>
      <c r="C901" s="41" t="s">
        <v>716</v>
      </c>
      <c r="D901" s="41" t="s">
        <v>36</v>
      </c>
      <c r="E901" s="42">
        <v>3</v>
      </c>
      <c r="F901" s="43">
        <v>10</v>
      </c>
      <c r="G901" s="44">
        <f t="shared" si="170"/>
        <v>0.3</v>
      </c>
      <c r="H901" s="45">
        <v>-56.7566</v>
      </c>
      <c r="I901" s="45">
        <v>29.4701</v>
      </c>
      <c r="J901" s="45">
        <v>26.2107</v>
      </c>
      <c r="K901" s="45">
        <v>0.7689</v>
      </c>
      <c r="L901" s="45">
        <v>-2.4806</v>
      </c>
      <c r="M901" s="46">
        <f t="shared" si="171"/>
        <v>0.1311</v>
      </c>
      <c r="N901" s="45">
        <v>-2.6117</v>
      </c>
      <c r="O901" s="47">
        <v>0</v>
      </c>
      <c r="P901" s="47">
        <v>0</v>
      </c>
      <c r="Q901" s="48">
        <f t="shared" si="172"/>
        <v>0</v>
      </c>
      <c r="R901" s="49"/>
    </row>
    <row r="902" spans="2:18" ht="15.75">
      <c r="B902" s="40">
        <f t="shared" si="173"/>
        <v>25</v>
      </c>
      <c r="C902" s="41" t="s">
        <v>717</v>
      </c>
      <c r="D902" s="41" t="s">
        <v>36</v>
      </c>
      <c r="E902" s="42"/>
      <c r="F902" s="43">
        <v>10</v>
      </c>
      <c r="G902" s="44">
        <f t="shared" si="170"/>
        <v>0</v>
      </c>
      <c r="H902" s="45"/>
      <c r="I902" s="45"/>
      <c r="J902" s="45"/>
      <c r="K902" s="45"/>
      <c r="L902" s="45"/>
      <c r="M902" s="46">
        <f t="shared" si="171"/>
        <v>0</v>
      </c>
      <c r="N902" s="45"/>
      <c r="O902" s="47"/>
      <c r="P902" s="47"/>
      <c r="Q902" s="48">
        <f t="shared" si="172"/>
        <v>0</v>
      </c>
      <c r="R902" s="49"/>
    </row>
    <row r="903" spans="2:18" ht="15.75">
      <c r="B903" s="40">
        <f t="shared" si="173"/>
        <v>26</v>
      </c>
      <c r="C903" s="41" t="s">
        <v>718</v>
      </c>
      <c r="D903" s="41" t="s">
        <v>130</v>
      </c>
      <c r="E903" s="42"/>
      <c r="F903" s="43">
        <v>10</v>
      </c>
      <c r="G903" s="44">
        <f t="shared" si="170"/>
        <v>0</v>
      </c>
      <c r="H903" s="45"/>
      <c r="I903" s="45"/>
      <c r="J903" s="45"/>
      <c r="K903" s="45"/>
      <c r="L903" s="45"/>
      <c r="M903" s="46">
        <f t="shared" si="171"/>
        <v>0</v>
      </c>
      <c r="N903" s="45"/>
      <c r="O903" s="47"/>
      <c r="P903" s="47"/>
      <c r="Q903" s="48">
        <f t="shared" si="172"/>
        <v>0</v>
      </c>
      <c r="R903" s="49"/>
    </row>
    <row r="904" spans="2:18" ht="15.75">
      <c r="B904" s="40"/>
      <c r="C904" s="41"/>
      <c r="D904" s="41"/>
      <c r="E904" s="42"/>
      <c r="F904" s="43"/>
      <c r="G904" s="44"/>
      <c r="H904" s="45"/>
      <c r="I904" s="45"/>
      <c r="J904" s="45"/>
      <c r="K904" s="45"/>
      <c r="L904" s="45"/>
      <c r="M904" s="46"/>
      <c r="N904" s="45"/>
      <c r="O904" s="47"/>
      <c r="P904" s="47"/>
      <c r="Q904" s="48"/>
      <c r="R904" s="49"/>
    </row>
    <row r="905" spans="2:18" s="112" customFormat="1" ht="15.75">
      <c r="B905" s="40">
        <f>COUNT(B874:B904)</f>
        <v>26</v>
      </c>
      <c r="C905" s="41"/>
      <c r="D905" s="41"/>
      <c r="E905" s="105">
        <f>SUBTOTAL(9,E874:E904)</f>
        <v>5883.584400000001</v>
      </c>
      <c r="F905" s="111"/>
      <c r="G905" s="107">
        <f aca="true" t="shared" si="174" ref="G905:N905">SUBTOTAL(9,G874:G904)</f>
        <v>591.55844</v>
      </c>
      <c r="H905" s="105">
        <f t="shared" si="174"/>
        <v>12764.409300000003</v>
      </c>
      <c r="I905" s="105">
        <f t="shared" si="174"/>
        <v>41096.70790000001</v>
      </c>
      <c r="J905" s="105">
        <f t="shared" si="174"/>
        <v>20986.1914</v>
      </c>
      <c r="K905" s="105">
        <f t="shared" si="174"/>
        <v>908.7097999999999</v>
      </c>
      <c r="L905" s="105">
        <f t="shared" si="174"/>
        <v>2923.1036</v>
      </c>
      <c r="M905" s="107">
        <f t="shared" si="174"/>
        <v>624.0220999999999</v>
      </c>
      <c r="N905" s="105">
        <f t="shared" si="174"/>
        <v>2299.0815</v>
      </c>
      <c r="O905" s="114"/>
      <c r="P905" s="114"/>
      <c r="Q905" s="110"/>
      <c r="R905" s="111">
        <f>SUM(R874:R904)</f>
        <v>35752</v>
      </c>
    </row>
    <row r="906" spans="2:18" ht="15.75">
      <c r="B906" s="143"/>
      <c r="C906" s="144"/>
      <c r="D906" s="144"/>
      <c r="E906" s="145"/>
      <c r="F906" s="146"/>
      <c r="G906" s="147"/>
      <c r="O906" s="148"/>
      <c r="P906" s="148"/>
      <c r="Q906" s="149"/>
      <c r="R906" s="148"/>
    </row>
    <row r="907" spans="15:18" ht="15">
      <c r="O907" s="148"/>
      <c r="P907" s="148"/>
      <c r="Q907" s="149"/>
      <c r="R907" s="148"/>
    </row>
    <row r="908" spans="2:3" ht="12.75">
      <c r="B908" t="s">
        <v>719</v>
      </c>
      <c r="C908" t="s">
        <v>720</v>
      </c>
    </row>
  </sheetData>
  <mergeCells count="1">
    <mergeCell ref="C1:E1"/>
  </mergeCells>
  <printOptions/>
  <pageMargins left="0.25" right="0" top="0.75" bottom="0.75" header="0.5" footer="0.5"/>
  <pageSetup horizontalDpi="600" verticalDpi="600" orientation="portrait" paperSize="9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Affairs - 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ali.asghar</dc:creator>
  <cp:keywords/>
  <dc:description/>
  <cp:lastModifiedBy>ali.asghar</cp:lastModifiedBy>
  <dcterms:created xsi:type="dcterms:W3CDTF">2012-04-16T07:40:29Z</dcterms:created>
  <dcterms:modified xsi:type="dcterms:W3CDTF">2012-04-16T07:45:19Z</dcterms:modified>
  <cp:category/>
  <cp:version/>
  <cp:contentType/>
  <cp:contentStatus/>
</cp:coreProperties>
</file>