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250" activeTab="0"/>
  </bookViews>
  <sheets>
    <sheet name="Master Data Entry" sheetId="1" r:id="rId1"/>
  </sheets>
  <definedNames>
    <definedName name="_xlnm.Print_Area" localSheetId="0">'Master Data Entry'!$B$6:$R$811</definedName>
    <definedName name="_xlnm.Print_Titles" localSheetId="0">'Master Data Entry'!$1:$5</definedName>
  </definedNames>
  <calcPr fullCalcOnLoad="1"/>
</workbook>
</file>

<file path=xl/sharedStrings.xml><?xml version="1.0" encoding="utf-8"?>
<sst xmlns="http://schemas.openxmlformats.org/spreadsheetml/2006/main" count="669" uniqueCount="640">
  <si>
    <t>DATA FOR THE YEAR 2012</t>
  </si>
  <si>
    <t>BANK /</t>
  </si>
  <si>
    <t>PROFIT</t>
  </si>
  <si>
    <t>TOTAL</t>
  </si>
  <si>
    <t>ASSETS</t>
  </si>
  <si>
    <t>NUMBER</t>
  </si>
  <si>
    <t>DIVIDEND</t>
  </si>
  <si>
    <t>SR.</t>
  </si>
  <si>
    <t>YEAR</t>
  </si>
  <si>
    <t>PAID-UP</t>
  </si>
  <si>
    <t>FACE</t>
  </si>
  <si>
    <t>NOUMBER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</si>
  <si>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</si>
  <si>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</si>
  <si>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</si>
  <si>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</si>
  <si>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</si>
  <si>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</si>
  <si>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</si>
  <si>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</si>
  <si>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</si>
  <si>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</si>
  <si>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</si>
  <si>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</si>
  <si>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</si>
  <si>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</si>
  <si>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</si>
  <si>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</si>
  <si>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</si>
  <si>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</si>
  <si>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</si>
  <si>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</si>
  <si>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</si>
  <si>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</si>
  <si>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OIL AND GAS PRODUCERS</t>
  </si>
  <si>
    <t>Attock Petroleum Limited</t>
  </si>
  <si>
    <t>Attock Refinery Limited</t>
  </si>
  <si>
    <t>Burshane LPG (Pakistan) Limited</t>
  </si>
  <si>
    <t>Byco Petroleum Pakistan Limited</t>
  </si>
  <si>
    <t>Mari Gas Company Limited</t>
  </si>
  <si>
    <t>National Refinery Limited</t>
  </si>
  <si>
    <t>Oil &amp; Gas Development Company Limited</t>
  </si>
  <si>
    <t>Pakistan Oilfields Limited</t>
  </si>
  <si>
    <t>Pakistan Petroleum Limited</t>
  </si>
  <si>
    <t>Pakistan Refinery Limited</t>
  </si>
  <si>
    <t>Pakistan State Oil Company Limited</t>
  </si>
  <si>
    <t>Shell Pakistan Limited</t>
  </si>
  <si>
    <t>CHEMICALS</t>
  </si>
  <si>
    <t>Agritech Limited</t>
  </si>
  <si>
    <t>Arif Habib Corporation Limited</t>
  </si>
  <si>
    <t>Bawany Air Products Limited</t>
  </si>
  <si>
    <t>Biafo Industries Limited</t>
  </si>
  <si>
    <t>Clariant Pakistan Limited</t>
  </si>
  <si>
    <t>Dawood Hercules Corporation Limited</t>
  </si>
  <si>
    <t>Descon Chemicals Limited</t>
  </si>
  <si>
    <t>Descon Oxychem Limited</t>
  </si>
  <si>
    <t>Dewan Salman Fibre Limited</t>
  </si>
  <si>
    <t>Dynea Pakistan Limited</t>
  </si>
  <si>
    <t>Engro Corporation Limited</t>
  </si>
  <si>
    <t>Engro Polymer &amp; Chemicals Limited</t>
  </si>
  <si>
    <t>Fatima Fertilizer Company Limited</t>
  </si>
  <si>
    <t>Fauji Fertilizer Bin Qasim Limited</t>
  </si>
  <si>
    <t>Fauji Fertilizer Company Limited</t>
  </si>
  <si>
    <t>Gatron (Industries) Limited</t>
  </si>
  <si>
    <t>Ghani Gases Limited</t>
  </si>
  <si>
    <t>ICI Pakistan Limited</t>
  </si>
  <si>
    <t>Ittehad Chemicals Limited</t>
  </si>
  <si>
    <t>Leiner Pak Gelatine Limited</t>
  </si>
  <si>
    <t>Linde Pakistan Limited</t>
  </si>
  <si>
    <t>Lotte Pakistan PTA Limited</t>
  </si>
  <si>
    <t>Mandviwalla Mauser Plastic Industries Limited</t>
  </si>
  <si>
    <t>Nimir Industrial Chemicals Limited</t>
  </si>
  <si>
    <t>Pakistan Gum &amp; Chemicals Limited</t>
  </si>
  <si>
    <t>Pakistan PVC Limited</t>
  </si>
  <si>
    <t>Sardar Chemical Industries Limited</t>
  </si>
  <si>
    <t>Shaffi Chemical Industries Limited</t>
  </si>
  <si>
    <t>Sitara Chemical Industries Limited</t>
  </si>
  <si>
    <t>Sitara Peroxide Limited</t>
  </si>
  <si>
    <t>United Distributors Pakistan Limited</t>
  </si>
  <si>
    <t>Wah Noble Chemicals Limited</t>
  </si>
  <si>
    <t>FORESTRY AND PAPER</t>
  </si>
  <si>
    <t>Century Paper &amp; Board Mills Limited</t>
  </si>
  <si>
    <t>Pakistan Paper Products Limited</t>
  </si>
  <si>
    <t>Security Papers Limited</t>
  </si>
  <si>
    <t>DEFAULTERS SEGMENT</t>
  </si>
  <si>
    <t>Abson Industries Limited</t>
  </si>
  <si>
    <t>INDUSTRIAL METALS AND MINING</t>
  </si>
  <si>
    <t>Aisha Steel Mills Limited</t>
  </si>
  <si>
    <t>Crescent Steel &amp; Allied Products Limited</t>
  </si>
  <si>
    <t>Huffaz Seamless Pipe Industries Limited</t>
  </si>
  <si>
    <t>International Industries Limited</t>
  </si>
  <si>
    <t>International Steels Limited</t>
  </si>
  <si>
    <t>Metropolitan Steel Corporation Limited</t>
  </si>
  <si>
    <t>Siddiqsons Tin Plate Limited</t>
  </si>
  <si>
    <t>Dost Steels Limited</t>
  </si>
  <si>
    <t>Quality Steel Works Limited</t>
  </si>
  <si>
    <t>CONSTRUCTION AND MATERIALS</t>
  </si>
  <si>
    <t>Al-Abbas Cement Industries Limited</t>
  </si>
  <si>
    <t>Attock Cement Pakistan Limited</t>
  </si>
  <si>
    <t>Akzo Nobel Pakistan Limited</t>
  </si>
  <si>
    <t>Balochistan Glass Limited</t>
  </si>
  <si>
    <t>Berger Paints Pakistan Limited</t>
  </si>
  <si>
    <t>Bestway Cement Limited</t>
  </si>
  <si>
    <t>Buxly Paints Limited</t>
  </si>
  <si>
    <t>Cherat Cement Company Limited</t>
  </si>
  <si>
    <t>D. G. Khan Cement Company Limited</t>
  </si>
  <si>
    <t>Dadabhoy Cement Industries Limited</t>
  </si>
  <si>
    <t>Dadex Eternit Limited</t>
  </si>
  <si>
    <t>Dandot Cement Company Limited</t>
  </si>
  <si>
    <t>Dewan Cement Limited</t>
  </si>
  <si>
    <t>Emco Industries Limited</t>
  </si>
  <si>
    <t>Fauji Cement Company Limited</t>
  </si>
  <si>
    <t>Fecto Cement Limited</t>
  </si>
  <si>
    <t>Flying Cement Company Limited</t>
  </si>
  <si>
    <t>Frontier Ceramics Limited</t>
  </si>
  <si>
    <t>Gammon Pakistan Limited</t>
  </si>
  <si>
    <t>Gharibwal Cement Limited</t>
  </si>
  <si>
    <t>Hayderi Construction Company Limited</t>
  </si>
  <si>
    <t>Javedan Corporation Limited</t>
  </si>
  <si>
    <t>Karam Ceramics Limited</t>
  </si>
  <si>
    <t>Kohat Cement Company Limited</t>
  </si>
  <si>
    <t>Lafarge Pakistan Cement Limited</t>
  </si>
  <si>
    <t>Lucky Cement Limited</t>
  </si>
  <si>
    <t>Maple Leaf Cement Factory Limited</t>
  </si>
  <si>
    <t>Mustehkam Cement Limited</t>
  </si>
  <si>
    <t>Pioneer Cement Limited</t>
  </si>
  <si>
    <t>Safe Mix Concrete Products Limited</t>
  </si>
  <si>
    <t>Shabbir Tiles &amp; Ceramics Limited</t>
  </si>
  <si>
    <t>Thatta Cement Company Limited</t>
  </si>
  <si>
    <t>Zeal-Pak Cement Factory Limited</t>
  </si>
  <si>
    <t>Central Forest Products Limited</t>
  </si>
  <si>
    <t>Dadabhoy Construction &amp; Technology Limited</t>
  </si>
  <si>
    <t>Mineral Grinding Mills Limited</t>
  </si>
  <si>
    <t>GENERAL INDUSTRIALS</t>
  </si>
  <si>
    <t>Balochistan Particle Board Limited</t>
  </si>
  <si>
    <t>Cherat Packaging Limited</t>
  </si>
  <si>
    <t>EcoPack Limited</t>
  </si>
  <si>
    <t>Ghani Glass Limited</t>
  </si>
  <si>
    <t>MacPac Films Limited</t>
  </si>
  <si>
    <t>Merit Packaging Limited</t>
  </si>
  <si>
    <t>Packages Limited</t>
  </si>
  <si>
    <t>Siemens (Pakistan) Engineering Co. Limited</t>
  </si>
  <si>
    <t>Thal Limited</t>
  </si>
  <si>
    <t>Tri-Pack Films Limited</t>
  </si>
  <si>
    <t>Dadabhoy Sack Limited</t>
  </si>
  <si>
    <t>Hashimi Can Company Limited</t>
  </si>
  <si>
    <t>Syed Match Company Limited</t>
  </si>
  <si>
    <t>ELECTRONIC AND ELECTRICAL EQUIPMENT</t>
  </si>
  <si>
    <t>The Climax Engineering Company Limited</t>
  </si>
  <si>
    <t>Johnson &amp; Phillips (Pakistan) Limited</t>
  </si>
  <si>
    <t>Pakistan Cables Limited</t>
  </si>
  <si>
    <t>INDUSTRIAL ENGINEERING</t>
  </si>
  <si>
    <t>Ados Pakistan Limited</t>
  </si>
  <si>
    <t>Al - Khair Gadoon Limited</t>
  </si>
  <si>
    <t>Al-Ghazi Tractors Limited</t>
  </si>
  <si>
    <t>Bolan Castings Limited</t>
  </si>
  <si>
    <t>Dewan Automotive Engineering Limited</t>
  </si>
  <si>
    <t>Ghandhara Industries Limited</t>
  </si>
  <si>
    <t>Hinopak Motors Limited</t>
  </si>
  <si>
    <t>KSB Pumps Company Limited</t>
  </si>
  <si>
    <t>Millat Tractors Limited</t>
  </si>
  <si>
    <t>Pakistan Engineering Company Limited</t>
  </si>
  <si>
    <t>Taxila Engineering Company Ltd.</t>
  </si>
  <si>
    <t>INDUSTRIAL TRANSPORTATION</t>
  </si>
  <si>
    <t>Pakistan International Container Terminal Ltd.</t>
  </si>
  <si>
    <t>Pakistan National Shipping Corporation</t>
  </si>
  <si>
    <t>Pan Islamic Steamship Limited</t>
  </si>
  <si>
    <t>SUPPORT SERVICES</t>
  </si>
  <si>
    <t>TRG Pakistan Limited</t>
  </si>
  <si>
    <t>AUTOMOBILE AND PARTS</t>
  </si>
  <si>
    <t>Agriautos Industries Limited</t>
  </si>
  <si>
    <t>Atlas Battery Limited</t>
  </si>
  <si>
    <t>Atlas Honda Limited</t>
  </si>
  <si>
    <t>Baluchistan Wheels Limited</t>
  </si>
  <si>
    <t>Dewan Farooque Motors Limited</t>
  </si>
  <si>
    <t>Exide Pakistan Limited</t>
  </si>
  <si>
    <t>Ghandhara Nissan Limited</t>
  </si>
  <si>
    <t>Ghani Automobile Industries Limited</t>
  </si>
  <si>
    <t>Honda Atlas Cars (Pakistan) Limited</t>
  </si>
  <si>
    <t>Indus Motor Company Limited</t>
  </si>
  <si>
    <t>Pak Suzuki Motor Company Limited</t>
  </si>
  <si>
    <t>Sazgar Engineering Works Limited</t>
  </si>
  <si>
    <t>The General Tyre &amp; Rubber Company of Pakistan Ltd.</t>
  </si>
  <si>
    <t>Transmission Engineering Industries Limited</t>
  </si>
  <si>
    <t>Bela Automotives Limited</t>
  </si>
  <si>
    <t>Saif Nadeem Kawasaki Company Limited</t>
  </si>
  <si>
    <t>BEVERAGES</t>
  </si>
  <si>
    <t>Murree Brewery Company Limited</t>
  </si>
  <si>
    <t>Shezan International Limited</t>
  </si>
  <si>
    <t>Shakarganj Foods Limited</t>
  </si>
  <si>
    <t>FOOD PRODUCERS</t>
  </si>
  <si>
    <t>Adam Sugar Mills Limited</t>
  </si>
  <si>
    <t>Al-Abbas Sugar Mills Limited</t>
  </si>
  <si>
    <t>Al-Noor Sugar Mills Limited</t>
  </si>
  <si>
    <t>Abdullah Shah Ghazi Sugar Mills Limited</t>
  </si>
  <si>
    <t>Ansari Sugar Mills Limited</t>
  </si>
  <si>
    <t>Baba Farid Sugar Mills Limited</t>
  </si>
  <si>
    <t>Chashma Sugar Mills Limited</t>
  </si>
  <si>
    <t>Clover Pakistan Limited</t>
  </si>
  <si>
    <t>Colony Sugar Mills Limited</t>
  </si>
  <si>
    <t>Data Agro Limited</t>
  </si>
  <si>
    <t>Dewan Sugar Mills Limited</t>
  </si>
  <si>
    <t>Engro Foods Limited</t>
  </si>
  <si>
    <t>Faran Sugar Mills Limited</t>
  </si>
  <si>
    <t>Habib ADM Limited</t>
  </si>
  <si>
    <t>Habib Sugar Mills Limited</t>
  </si>
  <si>
    <t>Haseeb Waqas Sugar Mills Limited</t>
  </si>
  <si>
    <t>Husein Sugar Mills Limited</t>
  </si>
  <si>
    <t>Ismail Industries Limited</t>
  </si>
  <si>
    <t>JDW Sugar Mills Limited</t>
  </si>
  <si>
    <t>Kohinoor Sugar Mills Limited</t>
  </si>
  <si>
    <t>Khairpur Sugar Mills Limited</t>
  </si>
  <si>
    <t>Mehran Sugar Mills Limited</t>
  </si>
  <si>
    <t>Mirpurkhas Sugar Mills Limited</t>
  </si>
  <si>
    <t>Mirza Sugar Mills Limited</t>
  </si>
  <si>
    <t>Mitchell's Fruit Farms Limited</t>
  </si>
  <si>
    <t>National Foods Limited</t>
  </si>
  <si>
    <t>Nestle Pakistan Limited</t>
  </si>
  <si>
    <t>Noon Pakistan Limited</t>
  </si>
  <si>
    <t>Noon Sugar Mills Limited</t>
  </si>
  <si>
    <t>Pangrio Sugar Mills Limited</t>
  </si>
  <si>
    <t>Punjab Oil Mills Limited</t>
  </si>
  <si>
    <t>The Premier Sugar Mills &amp; Distillery Company Limited</t>
  </si>
  <si>
    <t>Quice Food Industries Limited</t>
  </si>
  <si>
    <t>Rafhan Maize Products Co. Limited</t>
  </si>
  <si>
    <t>Sanghar Sugar Mills Limited</t>
  </si>
  <si>
    <t>Shahmurad Sugar Mills Limited</t>
  </si>
  <si>
    <t>Shahtaj Sugar Mills Limited</t>
  </si>
  <si>
    <t>Shakarganj Mills Limited</t>
  </si>
  <si>
    <t>Sindh Abadgar's Sugar Mills Limited</t>
  </si>
  <si>
    <t>Sakrand Sugar Mills Limited</t>
  </si>
  <si>
    <t>Tandlianwala Sugar Mills Limited</t>
  </si>
  <si>
    <t>The Thal Industries Corporation Limited</t>
  </si>
  <si>
    <t>Unilever Pakistan Foods Limited</t>
  </si>
  <si>
    <t>Unilever Pakistan Limited</t>
  </si>
  <si>
    <t>Extraction (Pakistan) Limited</t>
  </si>
  <si>
    <t>Fazal Vegetable Ghee Mills Limited</t>
  </si>
  <si>
    <t>Goodluck Industries Limited</t>
  </si>
  <si>
    <t>Morafco Industries Limited</t>
  </si>
  <si>
    <t>S. S. Oil Mills Limited</t>
  </si>
  <si>
    <t>Saleem Sugar Mills Limited</t>
  </si>
  <si>
    <t>Suraj Ghee Mills Limited</t>
  </si>
  <si>
    <t>HOUSEHOLD GOODS</t>
  </si>
  <si>
    <t>Al- Abid Silk Mills Limited</t>
  </si>
  <si>
    <t>Diamond Industries Limited</t>
  </si>
  <si>
    <t>Feroze1888 Mills Limited</t>
  </si>
  <si>
    <t>Hala Enterprises Limited</t>
  </si>
  <si>
    <t>Husein Industries Limited</t>
  </si>
  <si>
    <t>Pak Elektron Limited</t>
  </si>
  <si>
    <t>Singer Pakistan Limited</t>
  </si>
  <si>
    <t>Tariq Glass Industries Limited</t>
  </si>
  <si>
    <t>Towellers Limited</t>
  </si>
  <si>
    <t>Casspak Industries Limited</t>
  </si>
  <si>
    <t>Gauhar Engineering Company Limited</t>
  </si>
  <si>
    <t>Nina Industries Limited</t>
  </si>
  <si>
    <t>Regal Ceramics Limited</t>
  </si>
  <si>
    <t>LEISURE GOODS</t>
  </si>
  <si>
    <t>Grays of Cambridge (Pakistan) Limited</t>
  </si>
  <si>
    <t>PERSONAL GOODS</t>
  </si>
  <si>
    <t>Ahmad Hassan Textile Mills Limited</t>
  </si>
  <si>
    <t>Ali Asghar Textile Mills Limited</t>
  </si>
  <si>
    <t>Allawasaya Textile &amp; Finishing Mills Limited</t>
  </si>
  <si>
    <t>Al-Qadir Textile Mills Limited</t>
  </si>
  <si>
    <t>Amtex Limited</t>
  </si>
  <si>
    <t>Apollo Textile Mills Limited</t>
  </si>
  <si>
    <t>Artistic Denim Mills Limited</t>
  </si>
  <si>
    <t>Aruj Garment Accessories Limited</t>
  </si>
  <si>
    <t>Ashfaq Textile Mills Limited</t>
  </si>
  <si>
    <t>Asim Textile Mills Limited</t>
  </si>
  <si>
    <t>Ayesha Textile Mills Limited</t>
  </si>
  <si>
    <t>Azgard Nine Limited</t>
  </si>
  <si>
    <t>Babri Cotton Mills Limited</t>
  </si>
  <si>
    <t>Bannu Woollen Mills Limited</t>
  </si>
  <si>
    <t>Bata Pakistan Limited</t>
  </si>
  <si>
    <t>Bhanero Textile Mills Limited</t>
  </si>
  <si>
    <t>Bilal Fibres Limited</t>
  </si>
  <si>
    <t>Blessed Textile Mills Limited</t>
  </si>
  <si>
    <t>Brothers Textile Mills Limited</t>
  </si>
  <si>
    <t>Chakwal Spinning Mills Limited</t>
  </si>
  <si>
    <t>Chenab Limited</t>
  </si>
  <si>
    <t>Colgate - Palmolive (Pakistan) Limited</t>
  </si>
  <si>
    <t>Colony Mills Limited</t>
  </si>
  <si>
    <t xml:space="preserve">Crescent Cotton Mills Limited </t>
  </si>
  <si>
    <t>Crescent Fibres Limited</t>
  </si>
  <si>
    <t>Crescent Jute Products Limited</t>
  </si>
  <si>
    <t>D. M. Textile Mills Limited</t>
  </si>
  <si>
    <t>D. S. Industries Limited</t>
  </si>
  <si>
    <t>Dar Es Salaam Textile Mills Limited</t>
  </si>
  <si>
    <t>Dawood Lawrencepur Limited</t>
  </si>
  <si>
    <t>Dewan Farooque Spinning Mills Limited</t>
  </si>
  <si>
    <t>Dewan Khalid Textile Mills Limited</t>
  </si>
  <si>
    <t>Dewan Mushtaq Textile Mills Limited</t>
  </si>
  <si>
    <t>Dewan Textile Mills Limited</t>
  </si>
  <si>
    <t>Din Textile Mills Limited</t>
  </si>
  <si>
    <t>Ellcot Spinning Mills Limited</t>
  </si>
  <si>
    <t>Faisal Spinning Mills Limited</t>
  </si>
  <si>
    <t>Fateh Textile Mills Limited</t>
  </si>
  <si>
    <t>Fateh Industries Limited</t>
  </si>
  <si>
    <t>Fateh Sports Wear Limited</t>
  </si>
  <si>
    <t>Fazal Cloth Mills Limited</t>
  </si>
  <si>
    <t>Fazal Textile Mills Limited</t>
  </si>
  <si>
    <t>Gadoon Textile Mills Limited</t>
  </si>
  <si>
    <t>Ghani Value Glass Limited</t>
  </si>
  <si>
    <t>Ghazi Fabrics International Limited</t>
  </si>
  <si>
    <t>Gillette Pakistan Limited</t>
  </si>
  <si>
    <t>Glamour Textile Mills Limited</t>
  </si>
  <si>
    <t>Gul Ahmed Textile Mills Limited</t>
  </si>
  <si>
    <t>Gulistan Spinning Mills Limited</t>
  </si>
  <si>
    <t>Gulistan Textile Mills Limited</t>
  </si>
  <si>
    <t>Gulshan Spinning Mills Limited</t>
  </si>
  <si>
    <t>Haji Mohammad Ismail Mills Limited</t>
  </si>
  <si>
    <t>Hira Textile Mills Limited</t>
  </si>
  <si>
    <t>Hafiz Textile Mills Limited</t>
  </si>
  <si>
    <t>Ibrahim Fibres Limited</t>
  </si>
  <si>
    <t>ICC Textiles Limited</t>
  </si>
  <si>
    <t>Ideal Spinning Mills Limited</t>
  </si>
  <si>
    <t>Idrees Textile Mills Limited</t>
  </si>
  <si>
    <t>Indus Dyeing &amp; Manufacturing Company Limited</t>
  </si>
  <si>
    <t>International Knitwear Limited</t>
  </si>
  <si>
    <t>Ishaq Textile Mills Limited</t>
  </si>
  <si>
    <t>Island Textile Mills Limited</t>
  </si>
  <si>
    <t>J. A. Textile Mills Limited</t>
  </si>
  <si>
    <t>J. K. Spinning Mills Limited</t>
  </si>
  <si>
    <t>Janana De Malucho Textile Mills Limited</t>
  </si>
  <si>
    <t>Jubilee Spinning &amp; Weaving Mills Limited</t>
  </si>
  <si>
    <t>Khalid Siraj Textile Mills Limited</t>
  </si>
  <si>
    <t>Khyber Textile Mills Limited</t>
  </si>
  <si>
    <t>Kohat Textile Mills Limited</t>
  </si>
  <si>
    <t>Kohinoor Industries Limited</t>
  </si>
  <si>
    <t>Kohinoor Mills Limited</t>
  </si>
  <si>
    <t>Kohinoor Spinning Mills Limited</t>
  </si>
  <si>
    <t>Kohinoor Textile Mills Limited</t>
  </si>
  <si>
    <t>Landmark Spinning Industries Limited</t>
  </si>
  <si>
    <t>Latif Jute Mills Limited</t>
  </si>
  <si>
    <t>Leather Up Limited</t>
  </si>
  <si>
    <t>Liberty Mills Limited</t>
  </si>
  <si>
    <t>Mahmood Textile Mills Limited</t>
  </si>
  <si>
    <t>Maqbool Textile Mills Limited</t>
  </si>
  <si>
    <t>Masood Textile Mills Limited</t>
  </si>
  <si>
    <t>Mian Textile Industries Limited</t>
  </si>
  <si>
    <t>Mohammed Farooq Textile Mills Limited</t>
  </si>
  <si>
    <t>Moonlite (Pak) Limited</t>
  </si>
  <si>
    <t>Mubarak Textile Mills Limited</t>
  </si>
  <si>
    <t>N. P. Spinning Mills Limited</t>
  </si>
  <si>
    <t>Nadeem Textile Mills Limited</t>
  </si>
  <si>
    <t>Nagina Cotton Mills Limited</t>
  </si>
  <si>
    <t>Nishat (Chunian) Limited</t>
  </si>
  <si>
    <t>Nishat Mills Limited</t>
  </si>
  <si>
    <t>Olympia Spinning &amp; Weaving Mills Limited</t>
  </si>
  <si>
    <t>Olympia Textile Mills Limited</t>
  </si>
  <si>
    <t>Pak Leather Crafts Limited</t>
  </si>
  <si>
    <t>Pakistan Synthetics Limited</t>
  </si>
  <si>
    <t>Paramount Spinning Mills Limited</t>
  </si>
  <si>
    <t>Premium Textile Mills Limited</t>
  </si>
  <si>
    <t>Prosperity Weaving Mills Limited</t>
  </si>
  <si>
    <t>Quality Textile Mills Limited</t>
  </si>
  <si>
    <t>Quetta Textile Mills Limited</t>
  </si>
  <si>
    <t>Ravi Textile Mills Limited</t>
  </si>
  <si>
    <t>Redco Textiles Limited</t>
  </si>
  <si>
    <t>Reliance Cotton Spinning Mills Limited</t>
  </si>
  <si>
    <t>Reliance Weaving Mills Limited</t>
  </si>
  <si>
    <t>Resham Textile Industries Limited</t>
  </si>
  <si>
    <t>Ruby Textile Mills Limited</t>
  </si>
  <si>
    <t>Rupali Polyester Limited</t>
  </si>
  <si>
    <t>S. G. Fiber Limited</t>
  </si>
  <si>
    <t>Safa Textiles Limited</t>
  </si>
  <si>
    <t>Saif Textile Mills Limited</t>
  </si>
  <si>
    <t>Sajjad Textile Mills Limited</t>
  </si>
  <si>
    <t>Salfi Textile Mills Limited</t>
  </si>
  <si>
    <t>Sally Textile Mills Limited</t>
  </si>
  <si>
    <t>Salman Noman Enterprises Limited</t>
  </si>
  <si>
    <t>Samin Textiles Limited</t>
  </si>
  <si>
    <t>Sana Industries Limited</t>
  </si>
  <si>
    <t>Sapphire Fibres Limited</t>
  </si>
  <si>
    <t>Sapphire Textile Mills Limited</t>
  </si>
  <si>
    <t>Sargodha Spinning Mills Limited</t>
  </si>
  <si>
    <t>Saritow Spinning Mills Limited</t>
  </si>
  <si>
    <t>Service Industries Limited</t>
  </si>
  <si>
    <t>Shadab Textile Mills Limited</t>
  </si>
  <si>
    <t>Shadman Cotton Mills Limited</t>
  </si>
  <si>
    <t>Shahtaj Textile Limited</t>
  </si>
  <si>
    <t>Shahzad Textile Mills Limited</t>
  </si>
  <si>
    <t>Shams Textile Mills Limited</t>
  </si>
  <si>
    <t>Shield Corporation Limited</t>
  </si>
  <si>
    <t>Suhail Jute Mills Limited</t>
  </si>
  <si>
    <t>Sunrays Textile Mills Limited</t>
  </si>
  <si>
    <t>Suraj Cotton Mills Limited</t>
  </si>
  <si>
    <t>Taha Spinning Mills Limited</t>
  </si>
  <si>
    <t>Tata Textile Mills Limited</t>
  </si>
  <si>
    <t>The Crescent Textile Mills Limited</t>
  </si>
  <si>
    <t>The National Silk &amp; Rayon Mills Limited</t>
  </si>
  <si>
    <t>Treet Corporation Limited</t>
  </si>
  <si>
    <t>Tri-Star Polyester Limited</t>
  </si>
  <si>
    <t>United Brands Limited</t>
  </si>
  <si>
    <t>Yousaf Weaving Mills Limited</t>
  </si>
  <si>
    <t>Zahidjee Textile Mills Limited</t>
  </si>
  <si>
    <t>Zephyr Textiles Limited</t>
  </si>
  <si>
    <t>Adil Textile Mills Limited</t>
  </si>
  <si>
    <t>Al-Azhar Textile Mills Limited</t>
  </si>
  <si>
    <t>Al-Qaim Textile Mills Limited</t>
  </si>
  <si>
    <t>Annoor Textile Mills Limited</t>
  </si>
  <si>
    <t>Ayaz Textile Mills Limited</t>
  </si>
  <si>
    <t>Azmat Textile Mills Limited</t>
  </si>
  <si>
    <t>Caravan East Fabrics Limited</t>
  </si>
  <si>
    <t>(Colony) Sarhad Textile Mills Limited</t>
  </si>
  <si>
    <t>(Colony) Thal Textile Mills Limited</t>
  </si>
  <si>
    <t>Data Textiles Limited</t>
  </si>
  <si>
    <t>Elahi Cotton Mills Limited</t>
  </si>
  <si>
    <t>Fatima Enterprises Limited</t>
  </si>
  <si>
    <t>Globe Textile Mills (OE) Limited</t>
  </si>
  <si>
    <t>Globe Textile Mills Limited</t>
  </si>
  <si>
    <t>Hajra Textile Mills Limited</t>
  </si>
  <si>
    <t>Hakkim Textile Mills Limited</t>
  </si>
  <si>
    <t>Hamid Textile Mills Limited</t>
  </si>
  <si>
    <t>Ishtiaq Textile Mills Limited</t>
  </si>
  <si>
    <t>Kaiser Arts &amp; Krafts Limited</t>
  </si>
  <si>
    <t>Karim Cotton Mills Limited</t>
  </si>
  <si>
    <t>Khurshid Spinning Mills Limited</t>
  </si>
  <si>
    <t>Kohinoor Looms Limited</t>
  </si>
  <si>
    <t>Libaas Textile Limited</t>
  </si>
  <si>
    <t>Mehr Dastgir Textile Mills Limited</t>
  </si>
  <si>
    <t>Mohib Exports Limited</t>
  </si>
  <si>
    <t>Mukhtar Textile Mills Limited</t>
  </si>
  <si>
    <t>National Fibres Limited</t>
  </si>
  <si>
    <t>Nazir Cotton Mills Limited</t>
  </si>
  <si>
    <t>Noor Silk Mills Limited</t>
  </si>
  <si>
    <t>Sadoon Textile Mills Limited</t>
  </si>
  <si>
    <t>Saleem Denim Industries Limited</t>
  </si>
  <si>
    <t>Schon Textile Mills Limited</t>
  </si>
  <si>
    <t>Service Fabrics Limited</t>
  </si>
  <si>
    <t>Service Industries Textiles Limited</t>
  </si>
  <si>
    <t>Sind Fine Textile Mills Limited</t>
  </si>
  <si>
    <t>Sunshine Cotton Mills Limited</t>
  </si>
  <si>
    <t>Taj Textile Mills Limited</t>
  </si>
  <si>
    <t>Usman Textile Mills Limited</t>
  </si>
  <si>
    <t>Zahur Cotton Mills Limited</t>
  </si>
  <si>
    <t>TOBACCO</t>
  </si>
  <si>
    <t>Khyber Tobacco Company Limited</t>
  </si>
  <si>
    <t>Pakistan Tobacco Company Limited</t>
  </si>
  <si>
    <t>Philip Morris (Pakistan) Limited</t>
  </si>
  <si>
    <t>HEALTH CARE EQUIPMENT AND SERVICES</t>
  </si>
  <si>
    <t>Shifa International Hospitals Limited</t>
  </si>
  <si>
    <t>Medi Glass Limited</t>
  </si>
  <si>
    <t>PHARMA AND BIO TECH</t>
  </si>
  <si>
    <t>Abbott Laboratories (Pakistan) Limited</t>
  </si>
  <si>
    <t>Ferozsons Laboratories Limited</t>
  </si>
  <si>
    <t>GlaxoSmithKline Pakistan Limited</t>
  </si>
  <si>
    <t>Highnoon Laboratories Limited</t>
  </si>
  <si>
    <t>IBL Healthcare Limited</t>
  </si>
  <si>
    <t>Otsuka Pakistan Limited</t>
  </si>
  <si>
    <t>Sanofi-Aventis Pakistan Limited</t>
  </si>
  <si>
    <t>Searle Pakistan Limited</t>
  </si>
  <si>
    <t>Wyeth Pakistan Limited</t>
  </si>
  <si>
    <t>MEDIA</t>
  </si>
  <si>
    <t>Hum Network Limited</t>
  </si>
  <si>
    <t>Media Times Limited</t>
  </si>
  <si>
    <t>Southern Networks Limited</t>
  </si>
  <si>
    <t>TRAVEL AND LEISURE</t>
  </si>
  <si>
    <t>Dreamworld Limited</t>
  </si>
  <si>
    <t>Pakistan Hotels Developers Limited</t>
  </si>
  <si>
    <t>Pakistan International Airline Corporation Limited</t>
  </si>
  <si>
    <t>Pakistan Services Limited</t>
  </si>
  <si>
    <t>FIXED LINE TELECOMMUNICATION</t>
  </si>
  <si>
    <t>Pak Datacom Limited</t>
  </si>
  <si>
    <t>Telecard Limited</t>
  </si>
  <si>
    <t>Wateen Telecom Limited</t>
  </si>
  <si>
    <t>WorldCall Telecom Limited</t>
  </si>
  <si>
    <t>ELECTRICITY</t>
  </si>
  <si>
    <t>Altern Energy Limited</t>
  </si>
  <si>
    <t>Ideal Energy Limited</t>
  </si>
  <si>
    <t>Japan Power Generation  Limited</t>
  </si>
  <si>
    <t>Karachi Electric Supply Company Limited</t>
  </si>
  <si>
    <t>Kohinoor Energy Limited</t>
  </si>
  <si>
    <t>Kohinoor Power Company Limited</t>
  </si>
  <si>
    <t>Kot Addu Power Company Limited</t>
  </si>
  <si>
    <t>Nishat Chunian Power Limited</t>
  </si>
  <si>
    <t>Nishat Power Limited</t>
  </si>
  <si>
    <t>Pakgen Power Limited</t>
  </si>
  <si>
    <t>S. G. Power Limited</t>
  </si>
  <si>
    <t>Sitara Energy Limited</t>
  </si>
  <si>
    <t>Southern Electric Power Company Limited</t>
  </si>
  <si>
    <t>The Hub Power Company Limited</t>
  </si>
  <si>
    <t>Tri - Star Power Company Limited</t>
  </si>
  <si>
    <t>Genertech Pakistan Limited</t>
  </si>
  <si>
    <t>GAS WATER AND MULTIUTILITIES</t>
  </si>
  <si>
    <t>Sui Northern Gas Pipelines Limited</t>
  </si>
  <si>
    <t>Sui Southern Gas Company Limited</t>
  </si>
  <si>
    <t>BANKS</t>
  </si>
  <si>
    <t>Allied Bank Limited</t>
  </si>
  <si>
    <t>Askari Bank Limited</t>
  </si>
  <si>
    <t>Bank AL Habib  Limited</t>
  </si>
  <si>
    <t>Bank Alfalah Limited</t>
  </si>
  <si>
    <t>The Bank of Punjab</t>
  </si>
  <si>
    <t>BankIslami Pakistan Limited</t>
  </si>
  <si>
    <t>Faysal Bank Limited</t>
  </si>
  <si>
    <t>Habib Bank Limited</t>
  </si>
  <si>
    <t>Habib Metropolitan Bank Limited</t>
  </si>
  <si>
    <t>JS Bank Limited</t>
  </si>
  <si>
    <t>KASB Bank Limited</t>
  </si>
  <si>
    <t>MCB Bank Limited</t>
  </si>
  <si>
    <t>Meezan Bank Limited</t>
  </si>
  <si>
    <t>National Bank of Pakistan</t>
  </si>
  <si>
    <t>Apna Microfinance Bank Limited</t>
  </si>
  <si>
    <t>NIB Bank Limited</t>
  </si>
  <si>
    <t>Samba Bank Limited</t>
  </si>
  <si>
    <t>Silk Bank Limited</t>
  </si>
  <si>
    <t>Soneri Bank Limited</t>
  </si>
  <si>
    <t>Standard Chartered Bank (Pakistan) Ltd.</t>
  </si>
  <si>
    <t>Summit Bank Limited</t>
  </si>
  <si>
    <t>The Bank of Khyber</t>
  </si>
  <si>
    <t>United Bank Limited</t>
  </si>
  <si>
    <t>NON LIFE INSURANCE</t>
  </si>
  <si>
    <t>Adamjee Insurance Company Limited</t>
  </si>
  <si>
    <t>Asia Insurance Company Limited</t>
  </si>
  <si>
    <t>Askari General Insurance Company Limited</t>
  </si>
  <si>
    <t>Atlas Insurance Limited</t>
  </si>
  <si>
    <t>Cyan Limited (Central Insurance)</t>
  </si>
  <si>
    <t>Century Insurance Company Limited</t>
  </si>
  <si>
    <t>The Crescent Star Insurance Company Limited</t>
  </si>
  <si>
    <t>East West Insurance Company Limited</t>
  </si>
  <si>
    <t>EFU General Insurance Limited</t>
  </si>
  <si>
    <t>Habib Insurance Company Limited</t>
  </si>
  <si>
    <t>IGI Insurance Limited</t>
  </si>
  <si>
    <t>Jubilee General Insurance Company Limited</t>
  </si>
  <si>
    <t>Pakistan General Insurance Company Limited</t>
  </si>
  <si>
    <t>Pakistan Reinsurance Company Limited</t>
  </si>
  <si>
    <t>PICIC Insurance Limited</t>
  </si>
  <si>
    <t>Premier Insurance Limited</t>
  </si>
  <si>
    <t>Reliance Insurance Company Limited</t>
  </si>
  <si>
    <t>Shaheen Insurance Company Limited</t>
  </si>
  <si>
    <t>Silver Star Insurance Company Limited</t>
  </si>
  <si>
    <t>TPL Direct Insurance Limited</t>
  </si>
  <si>
    <t>The United Insurance Company of Pakistan Limited</t>
  </si>
  <si>
    <t>The Universal Insurance Company Limited</t>
  </si>
  <si>
    <t>Beema Pakistan Limited</t>
  </si>
  <si>
    <t>Business &amp; Industrial Insurance Company Limited</t>
  </si>
  <si>
    <t>Hallmark Insurance Company Limited</t>
  </si>
  <si>
    <t>Pakistan Guarantee Insurance Company Limited</t>
  </si>
  <si>
    <t>Platinum Insurance Company Limited</t>
  </si>
  <si>
    <t>Progressive Insurance Company Limited</t>
  </si>
  <si>
    <t>Standard Insurance Company Limited</t>
  </si>
  <si>
    <t>LIFE INSURANCE</t>
  </si>
  <si>
    <t>American Life Insurance Company (Pak) Limited</t>
  </si>
  <si>
    <t>East West Life Assurance Company Limited</t>
  </si>
  <si>
    <t>EFU Life Assurance Limited</t>
  </si>
  <si>
    <t>Jubilee Life Insurance Company Limited</t>
  </si>
  <si>
    <t>REAL ESTATE INVESTMENT AND SERVICES</t>
  </si>
  <si>
    <t>AKD Capital Limited</t>
  </si>
  <si>
    <t>Pace (Pakistan) Limited</t>
  </si>
  <si>
    <t>FINANCIAL SERVICES</t>
  </si>
  <si>
    <t>Arif Habib Investments Limited</t>
  </si>
  <si>
    <t>Arif Habib Limited</t>
  </si>
  <si>
    <t>Arpak International Investments Limited</t>
  </si>
  <si>
    <t>Capital Assets Leasing Corporation Limited</t>
  </si>
  <si>
    <t>Dawood Capital Management Limited</t>
  </si>
  <si>
    <t>Dawood Equities Limited</t>
  </si>
  <si>
    <t>Escorts Investment Bank Limited</t>
  </si>
  <si>
    <t>First Capital Securities Corporation Limited</t>
  </si>
  <si>
    <t>First Credit &amp; Investment Bank Limited</t>
  </si>
  <si>
    <t>First Dawood Investment Bank Limited</t>
  </si>
  <si>
    <t>First National Equities Limited</t>
  </si>
  <si>
    <t>Grays Leasing Limited</t>
  </si>
  <si>
    <t>IGI Investment Bank Limited</t>
  </si>
  <si>
    <t>Invest Capital Investment Bank Limited</t>
  </si>
  <si>
    <t>Invest &amp; Finance Securities Limited</t>
  </si>
  <si>
    <t>KASB Securities Limited</t>
  </si>
  <si>
    <t>Next Capital Limited</t>
  </si>
  <si>
    <t>Orix Leasing Pakistan Limited</t>
  </si>
  <si>
    <t>Pak-Gulf Leasing Company Limited</t>
  </si>
  <si>
    <t>Pervez Ahmed Securities Limited</t>
  </si>
  <si>
    <t>Saudi Pak Leasing Company Limited</t>
  </si>
  <si>
    <t>Security Investment Bank Limited</t>
  </si>
  <si>
    <t>Security Leasing Corporation Limited</t>
  </si>
  <si>
    <t>Sigma Corporation Limited</t>
  </si>
  <si>
    <t>Standard Chartered Leasing Limited (Union)</t>
  </si>
  <si>
    <t>Trust Investment Bank Limited</t>
  </si>
  <si>
    <t>Trust Securities &amp; Brokerage Limited</t>
  </si>
  <si>
    <t>Al-Mal Securities &amp; Services Limited</t>
  </si>
  <si>
    <t>English Leasing Limited</t>
  </si>
  <si>
    <t>Investec Securities Limited</t>
  </si>
  <si>
    <t>Javed Omer Vohra &amp; Company Limited</t>
  </si>
  <si>
    <t>National Assets Leasing Corporation Ltd.</t>
  </si>
  <si>
    <t>Natover Lease &amp; Refinance Limited</t>
  </si>
  <si>
    <t>Pakistan Industrial &amp; Commercial Leasing Limited</t>
  </si>
  <si>
    <t>Prudential Discount &amp; Guarantee House Limited</t>
  </si>
  <si>
    <t>Prudential Investment Bank</t>
  </si>
  <si>
    <t>EQUITY INVESTMENT INSTRUMENTS</t>
  </si>
  <si>
    <t>Allied Rental Modaraba</t>
  </si>
  <si>
    <t>Asian Stock Fund Limited</t>
  </si>
  <si>
    <t>Atlas Fund of Funds</t>
  </si>
  <si>
    <t>B. F. Modaraba</t>
  </si>
  <si>
    <t>BRR Guardian Modaraba</t>
  </si>
  <si>
    <t>Crescent Standard Modaraba</t>
  </si>
  <si>
    <t>First Al - Noor Modaraba</t>
  </si>
  <si>
    <t>First Capital Mutual Fund Limited</t>
  </si>
  <si>
    <t xml:space="preserve">First Constellation Modaraba </t>
  </si>
  <si>
    <t>First Dawood Mutual Fund</t>
  </si>
  <si>
    <t>First Elite Capital Modaraba</t>
  </si>
  <si>
    <t>First Equity Modaraba</t>
  </si>
  <si>
    <t>First Fidelity Leasing Modaraba</t>
  </si>
  <si>
    <t>First Habib Bank Modaraba</t>
  </si>
  <si>
    <t xml:space="preserve">First Habib Modaraba </t>
  </si>
  <si>
    <t>First IBL Modaraba</t>
  </si>
  <si>
    <t>First Imrooz Modaraba</t>
  </si>
  <si>
    <t>First National Bank Modaraba</t>
  </si>
  <si>
    <t>First Pak Modaraba</t>
  </si>
  <si>
    <t>First Paramount Modaraba</t>
  </si>
  <si>
    <t>First Prudential Modaraba</t>
  </si>
  <si>
    <t>First Punjab Modaraba</t>
  </si>
  <si>
    <t>First Tri - Star Modaraba</t>
  </si>
  <si>
    <t>First UDL Modaraba</t>
  </si>
  <si>
    <t>Golden Arrow Selected Stocks Fund Limited</t>
  </si>
  <si>
    <t>JS Growth Fund</t>
  </si>
  <si>
    <t>JS Value Fund Limited</t>
  </si>
  <si>
    <t xml:space="preserve">KASB Modaraba </t>
  </si>
  <si>
    <t>Meezan Balanced Fund</t>
  </si>
  <si>
    <t>Modaraba Al - Mali</t>
  </si>
  <si>
    <t>NAMCO Balanced Fund</t>
  </si>
  <si>
    <t>Pak Oman Advantage Fund</t>
  </si>
  <si>
    <t>PICIC Energy Fund</t>
  </si>
  <si>
    <t>PICIC Growth Fund</t>
  </si>
  <si>
    <t>PICIC Investment Fund</t>
  </si>
  <si>
    <t>Safeway Mutual Fund Limited</t>
  </si>
  <si>
    <t>Standard Chartered Modaraba</t>
  </si>
  <si>
    <t>Tri - Star Mutual Fund Limited</t>
  </si>
  <si>
    <t>Trust Modaraba</t>
  </si>
  <si>
    <t>Unicap Modaraba</t>
  </si>
  <si>
    <t>Dominion Stock Fund</t>
  </si>
  <si>
    <t>First Investec Modaraba</t>
  </si>
  <si>
    <t>Investec Mutual Fund</t>
  </si>
  <si>
    <t>Prudential Stock Funds Limited</t>
  </si>
  <si>
    <t>SOFTWARE N COMPUTER SERVICES</t>
  </si>
  <si>
    <t>NetSol Technologies Limited</t>
  </si>
  <si>
    <t>TECHNOLOGY HARDWARE AND EQUIPMENT</t>
  </si>
  <si>
    <t>TPL Trakker Limited</t>
  </si>
  <si>
    <r>
      <t xml:space="preserve">ZIL Limited         </t>
    </r>
    <r>
      <rPr>
        <b/>
        <i/>
        <sz val="12"/>
        <color indexed="10"/>
        <rFont val="Arial"/>
        <family val="2"/>
      </rPr>
      <t>(18 Months)</t>
    </r>
  </si>
  <si>
    <r>
      <t xml:space="preserve">Pakistan Telecommunication Co. Ltd.     </t>
    </r>
    <r>
      <rPr>
        <b/>
        <i/>
        <sz val="12"/>
        <color indexed="10"/>
        <rFont val="Arial"/>
        <family val="2"/>
      </rPr>
      <t>(18 Months)</t>
    </r>
  </si>
  <si>
    <r>
      <t xml:space="preserve">Jahangir Siddiqui &amp; Co. Limited   </t>
    </r>
    <r>
      <rPr>
        <b/>
        <i/>
        <sz val="12"/>
        <color indexed="10"/>
        <rFont val="Arial"/>
        <family val="2"/>
      </rPr>
      <t>(18 Months Data)</t>
    </r>
  </si>
  <si>
    <r>
      <t xml:space="preserve">JS Global Capital Limited    </t>
    </r>
    <r>
      <rPr>
        <b/>
        <i/>
        <sz val="12"/>
        <color indexed="10"/>
        <rFont val="Arial"/>
        <family val="2"/>
      </rPr>
      <t>(18 Months Data)</t>
    </r>
  </si>
  <si>
    <r>
      <t xml:space="preserve">JS Investments Limited  </t>
    </r>
    <r>
      <rPr>
        <b/>
        <i/>
        <sz val="12"/>
        <color indexed="10"/>
        <rFont val="Arial"/>
        <family val="2"/>
      </rPr>
      <t>(18 Months Data)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</si>
</sst>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_);[Red]\(#,##0.000\)"/>
    <numFmt numFmtId="166" formatCode="#,##0.0_);[Red]\(#,##0.0\)"/>
    <numFmt numFmtId="167" formatCode="0.0%"/>
    <numFmt numFmtId="168" formatCode="[$-409]dddd\,\ mmmm\ dd\,\ yyyy"/>
    <numFmt numFmtId="169" formatCode="[$-409]dd\-mmm\-yy;@"/>
    <numFmt numFmtId="170" formatCode="dd/mm/yyyy"/>
    <numFmt numFmtId="171" formatCode="mmm/yyyy"/>
    <numFmt numFmtId="172" formatCode="#,##0.0_);\(#,##0.0\)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4"/>
      <color indexed="18"/>
      <name val="Arial"/>
      <family val="2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9" fillId="3" borderId="4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/>
    </xf>
    <xf numFmtId="165" fontId="10" fillId="3" borderId="5" xfId="0" applyNumberFormat="1" applyFont="1" applyFill="1" applyBorder="1" applyAlignment="1">
      <alignment/>
    </xf>
    <xf numFmtId="38" fontId="4" fillId="3" borderId="5" xfId="0" applyNumberFormat="1" applyFont="1" applyFill="1" applyBorder="1" applyAlignment="1">
      <alignment/>
    </xf>
    <xf numFmtId="164" fontId="11" fillId="3" borderId="5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38" fontId="4" fillId="3" borderId="7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12" fillId="3" borderId="9" xfId="0" applyNumberFormat="1" applyFont="1" applyFill="1" applyBorder="1" applyAlignment="1">
      <alignment horizontal="center"/>
    </xf>
    <xf numFmtId="38" fontId="4" fillId="3" borderId="8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14" fillId="4" borderId="1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38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15" fontId="16" fillId="0" borderId="11" xfId="0" applyNumberFormat="1" applyFont="1" applyBorder="1" applyAlignment="1">
      <alignment/>
    </xf>
    <xf numFmtId="165" fontId="17" fillId="0" borderId="11" xfId="0" applyNumberFormat="1" applyFont="1" applyBorder="1" applyAlignment="1">
      <alignment/>
    </xf>
    <xf numFmtId="38" fontId="17" fillId="0" borderId="11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17" fillId="0" borderId="11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40" fontId="17" fillId="0" borderId="11" xfId="0" applyNumberFormat="1" applyFont="1" applyBorder="1" applyAlignment="1">
      <alignment/>
    </xf>
    <xf numFmtId="40" fontId="18" fillId="0" borderId="11" xfId="0" applyNumberFormat="1" applyFont="1" applyBorder="1" applyAlignment="1">
      <alignment/>
    </xf>
    <xf numFmtId="37" fontId="17" fillId="0" borderId="11" xfId="0" applyNumberFormat="1" applyFont="1" applyBorder="1" applyAlignment="1">
      <alignment/>
    </xf>
    <xf numFmtId="0" fontId="16" fillId="0" borderId="11" xfId="0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  <xf numFmtId="40" fontId="16" fillId="0" borderId="11" xfId="0" applyNumberFormat="1" applyFont="1" applyFill="1" applyBorder="1" applyAlignment="1">
      <alignment/>
    </xf>
    <xf numFmtId="40" fontId="16" fillId="0" borderId="2" xfId="0" applyNumberFormat="1" applyFont="1" applyFill="1" applyBorder="1" applyAlignment="1">
      <alignment/>
    </xf>
    <xf numFmtId="40" fontId="19" fillId="0" borderId="11" xfId="0" applyNumberFormat="1" applyFont="1" applyFill="1" applyBorder="1" applyAlignment="1">
      <alignment/>
    </xf>
    <xf numFmtId="38" fontId="16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/>
    </xf>
    <xf numFmtId="15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40" fontId="19" fillId="0" borderId="0" xfId="0" applyNumberFormat="1" applyFont="1" applyFill="1" applyBorder="1" applyAlignment="1">
      <alignment/>
    </xf>
    <xf numFmtId="38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40" fontId="17" fillId="0" borderId="0" xfId="0" applyNumberFormat="1" applyFont="1" applyBorder="1" applyAlignment="1">
      <alignment/>
    </xf>
    <xf numFmtId="40" fontId="18" fillId="0" borderId="0" xfId="0" applyNumberFormat="1" applyFont="1" applyBorder="1" applyAlignment="1">
      <alignment/>
    </xf>
    <xf numFmtId="37" fontId="17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40" fontId="17" fillId="0" borderId="11" xfId="0" applyNumberFormat="1" applyFont="1" applyBorder="1" applyAlignment="1">
      <alignment/>
    </xf>
    <xf numFmtId="165" fontId="17" fillId="0" borderId="4" xfId="0" applyNumberFormat="1" applyFont="1" applyBorder="1" applyAlignment="1">
      <alignment/>
    </xf>
    <xf numFmtId="38" fontId="17" fillId="0" borderId="4" xfId="0" applyNumberFormat="1" applyFont="1" applyBorder="1" applyAlignment="1">
      <alignment/>
    </xf>
    <xf numFmtId="165" fontId="18" fillId="0" borderId="4" xfId="0" applyNumberFormat="1" applyFont="1" applyBorder="1" applyAlignment="1">
      <alignment/>
    </xf>
    <xf numFmtId="165" fontId="17" fillId="0" borderId="4" xfId="0" applyNumberFormat="1" applyFont="1" applyBorder="1" applyAlignment="1">
      <alignment/>
    </xf>
    <xf numFmtId="165" fontId="18" fillId="0" borderId="4" xfId="0" applyNumberFormat="1" applyFont="1" applyBorder="1" applyAlignment="1">
      <alignment/>
    </xf>
    <xf numFmtId="40" fontId="17" fillId="0" borderId="4" xfId="0" applyNumberFormat="1" applyFont="1" applyBorder="1" applyAlignment="1">
      <alignment/>
    </xf>
    <xf numFmtId="40" fontId="18" fillId="0" borderId="4" xfId="0" applyNumberFormat="1" applyFont="1" applyBorder="1" applyAlignment="1">
      <alignment/>
    </xf>
    <xf numFmtId="37" fontId="17" fillId="0" borderId="4" xfId="0" applyNumberFormat="1" applyFont="1" applyBorder="1" applyAlignment="1">
      <alignment/>
    </xf>
    <xf numFmtId="0" fontId="16" fillId="0" borderId="4" xfId="0" applyFont="1" applyBorder="1" applyAlignment="1">
      <alignment/>
    </xf>
    <xf numFmtId="165" fontId="18" fillId="0" borderId="12" xfId="0" applyNumberFormat="1" applyFont="1" applyBorder="1" applyAlignment="1">
      <alignment/>
    </xf>
    <xf numFmtId="40" fontId="17" fillId="0" borderId="5" xfId="0" applyNumberFormat="1" applyFont="1" applyBorder="1" applyAlignment="1">
      <alignment/>
    </xf>
    <xf numFmtId="40" fontId="18" fillId="0" borderId="3" xfId="0" applyNumberFormat="1" applyFont="1" applyBorder="1" applyAlignment="1">
      <alignment/>
    </xf>
    <xf numFmtId="37" fontId="17" fillId="0" borderId="3" xfId="0" applyNumberFormat="1" applyFont="1" applyBorder="1" applyAlignment="1">
      <alignment/>
    </xf>
    <xf numFmtId="0" fontId="16" fillId="0" borderId="4" xfId="0" applyFont="1" applyBorder="1" applyAlignment="1">
      <alignment horizontal="center"/>
    </xf>
    <xf numFmtId="165" fontId="16" fillId="0" borderId="4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4" xfId="0" applyNumberFormat="1" applyFont="1" applyBorder="1" applyAlignment="1">
      <alignment/>
    </xf>
    <xf numFmtId="40" fontId="16" fillId="0" borderId="5" xfId="0" applyNumberFormat="1" applyFont="1" applyBorder="1" applyAlignment="1">
      <alignment/>
    </xf>
    <xf numFmtId="40" fontId="19" fillId="0" borderId="5" xfId="0" applyNumberFormat="1" applyFont="1" applyBorder="1" applyAlignment="1">
      <alignment/>
    </xf>
    <xf numFmtId="40" fontId="19" fillId="0" borderId="4" xfId="0" applyNumberFormat="1" applyFont="1" applyBorder="1" applyAlignment="1">
      <alignment/>
    </xf>
    <xf numFmtId="38" fontId="16" fillId="0" borderId="4" xfId="0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15" fontId="16" fillId="0" borderId="1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40" fontId="17" fillId="0" borderId="10" xfId="0" applyNumberFormat="1" applyFont="1" applyBorder="1" applyAlignment="1">
      <alignment/>
    </xf>
    <xf numFmtId="40" fontId="18" fillId="0" borderId="10" xfId="0" applyNumberFormat="1" applyFont="1" applyBorder="1" applyAlignment="1">
      <alignment/>
    </xf>
    <xf numFmtId="37" fontId="17" fillId="0" borderId="10" xfId="0" applyNumberFormat="1" applyFont="1" applyBorder="1" applyAlignment="1">
      <alignment/>
    </xf>
    <xf numFmtId="0" fontId="14" fillId="5" borderId="11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165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165" fontId="18" fillId="0" borderId="13" xfId="0" applyNumberFormat="1" applyFont="1" applyBorder="1" applyAlignment="1">
      <alignment/>
    </xf>
    <xf numFmtId="165" fontId="17" fillId="0" borderId="13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40" fontId="17" fillId="0" borderId="13" xfId="0" applyNumberFormat="1" applyFont="1" applyBorder="1" applyAlignment="1">
      <alignment/>
    </xf>
    <xf numFmtId="40" fontId="18" fillId="0" borderId="13" xfId="0" applyNumberFormat="1" applyFont="1" applyBorder="1" applyAlignment="1">
      <alignment/>
    </xf>
    <xf numFmtId="37" fontId="17" fillId="0" borderId="13" xfId="0" applyNumberFormat="1" applyFont="1" applyBorder="1" applyAlignment="1">
      <alignment/>
    </xf>
    <xf numFmtId="38" fontId="16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/>
    </xf>
    <xf numFmtId="165" fontId="17" fillId="0" borderId="8" xfId="0" applyNumberFormat="1" applyFont="1" applyBorder="1" applyAlignment="1">
      <alignment/>
    </xf>
    <xf numFmtId="38" fontId="17" fillId="0" borderId="8" xfId="0" applyNumberFormat="1" applyFont="1" applyBorder="1" applyAlignment="1">
      <alignment/>
    </xf>
    <xf numFmtId="165" fontId="18" fillId="0" borderId="8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165" fontId="18" fillId="0" borderId="8" xfId="0" applyNumberFormat="1" applyFont="1" applyBorder="1" applyAlignment="1">
      <alignment/>
    </xf>
    <xf numFmtId="40" fontId="17" fillId="0" borderId="8" xfId="0" applyNumberFormat="1" applyFont="1" applyBorder="1" applyAlignment="1">
      <alignment/>
    </xf>
    <xf numFmtId="40" fontId="18" fillId="0" borderId="8" xfId="0" applyNumberFormat="1" applyFont="1" applyBorder="1" applyAlignment="1">
      <alignment/>
    </xf>
    <xf numFmtId="37" fontId="17" fillId="0" borderId="8" xfId="0" applyNumberFormat="1" applyFont="1" applyBorder="1" applyAlignment="1">
      <alignment/>
    </xf>
    <xf numFmtId="38" fontId="16" fillId="0" borderId="4" xfId="0" applyNumberFormat="1" applyFont="1" applyBorder="1" applyAlignment="1">
      <alignment horizontal="center"/>
    </xf>
    <xf numFmtId="38" fontId="16" fillId="0" borderId="10" xfId="0" applyNumberFormat="1" applyFont="1" applyBorder="1" applyAlignment="1">
      <alignment horizontal="center"/>
    </xf>
    <xf numFmtId="38" fontId="17" fillId="0" borderId="10" xfId="0" applyNumberFormat="1" applyFont="1" applyBorder="1" applyAlignment="1">
      <alignment/>
    </xf>
    <xf numFmtId="38" fontId="16" fillId="0" borderId="13" xfId="0" applyNumberFormat="1" applyFont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38" fontId="17" fillId="0" borderId="13" xfId="0" applyNumberFormat="1" applyFont="1" applyBorder="1" applyAlignment="1">
      <alignment/>
    </xf>
    <xf numFmtId="40" fontId="16" fillId="0" borderId="4" xfId="0" applyNumberFormat="1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8" fontId="17" fillId="0" borderId="0" xfId="0" applyNumberFormat="1" applyFont="1" applyBorder="1" applyAlignment="1">
      <alignment/>
    </xf>
    <xf numFmtId="165" fontId="16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40" fontId="16" fillId="0" borderId="10" xfId="0" applyNumberFormat="1" applyFont="1" applyBorder="1" applyAlignment="1">
      <alignment/>
    </xf>
    <xf numFmtId="40" fontId="19" fillId="0" borderId="10" xfId="0" applyNumberFormat="1" applyFont="1" applyBorder="1" applyAlignment="1">
      <alignment/>
    </xf>
    <xf numFmtId="38" fontId="16" fillId="0" borderId="10" xfId="0" applyNumberFormat="1" applyFont="1" applyBorder="1" applyAlignment="1">
      <alignment/>
    </xf>
    <xf numFmtId="165" fontId="17" fillId="0" borderId="11" xfId="0" applyNumberFormat="1" applyFont="1" applyFill="1" applyBorder="1" applyAlignment="1">
      <alignment/>
    </xf>
    <xf numFmtId="38" fontId="17" fillId="0" borderId="11" xfId="0" applyNumberFormat="1" applyFont="1" applyFill="1" applyBorder="1" applyAlignment="1">
      <alignment/>
    </xf>
    <xf numFmtId="165" fontId="18" fillId="0" borderId="11" xfId="0" applyNumberFormat="1" applyFont="1" applyFill="1" applyBorder="1" applyAlignment="1">
      <alignment/>
    </xf>
    <xf numFmtId="165" fontId="17" fillId="0" borderId="11" xfId="0" applyNumberFormat="1" applyFont="1" applyFill="1" applyBorder="1" applyAlignment="1">
      <alignment/>
    </xf>
    <xf numFmtId="165" fontId="18" fillId="0" borderId="11" xfId="0" applyNumberFormat="1" applyFont="1" applyFill="1" applyBorder="1" applyAlignment="1">
      <alignment/>
    </xf>
    <xf numFmtId="40" fontId="17" fillId="0" borderId="11" xfId="0" applyNumberFormat="1" applyFont="1" applyFill="1" applyBorder="1" applyAlignment="1">
      <alignment/>
    </xf>
    <xf numFmtId="40" fontId="18" fillId="0" borderId="11" xfId="0" applyNumberFormat="1" applyFont="1" applyFill="1" applyBorder="1" applyAlignment="1">
      <alignment/>
    </xf>
    <xf numFmtId="37" fontId="17" fillId="0" borderId="11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8" xfId="0" applyFont="1" applyBorder="1" applyAlignment="1">
      <alignment/>
    </xf>
    <xf numFmtId="165" fontId="17" fillId="0" borderId="6" xfId="0" applyNumberFormat="1" applyFont="1" applyBorder="1" applyAlignment="1">
      <alignment/>
    </xf>
    <xf numFmtId="38" fontId="17" fillId="0" borderId="6" xfId="0" applyNumberFormat="1" applyFont="1" applyBorder="1" applyAlignment="1">
      <alignment/>
    </xf>
    <xf numFmtId="165" fontId="18" fillId="0" borderId="6" xfId="0" applyNumberFormat="1" applyFont="1" applyBorder="1" applyAlignment="1">
      <alignment/>
    </xf>
    <xf numFmtId="165" fontId="17" fillId="0" borderId="6" xfId="0" applyNumberFormat="1" applyFont="1" applyBorder="1" applyAlignment="1">
      <alignment/>
    </xf>
    <xf numFmtId="165" fontId="18" fillId="0" borderId="6" xfId="0" applyNumberFormat="1" applyFont="1" applyBorder="1" applyAlignment="1">
      <alignment/>
    </xf>
    <xf numFmtId="40" fontId="17" fillId="0" borderId="6" xfId="0" applyNumberFormat="1" applyFont="1" applyBorder="1" applyAlignment="1">
      <alignment/>
    </xf>
    <xf numFmtId="40" fontId="18" fillId="0" borderId="6" xfId="0" applyNumberFormat="1" applyFont="1" applyBorder="1" applyAlignment="1">
      <alignment/>
    </xf>
    <xf numFmtId="37" fontId="17" fillId="0" borderId="6" xfId="0" applyNumberFormat="1" applyFont="1" applyBorder="1" applyAlignment="1">
      <alignment/>
    </xf>
    <xf numFmtId="38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/>
    </xf>
    <xf numFmtId="165" fontId="16" fillId="0" borderId="11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40" fontId="16" fillId="0" borderId="11" xfId="0" applyNumberFormat="1" applyFont="1" applyBorder="1" applyAlignment="1">
      <alignment/>
    </xf>
    <xf numFmtId="40" fontId="19" fillId="0" borderId="11" xfId="0" applyNumberFormat="1" applyFont="1" applyBorder="1" applyAlignment="1">
      <alignment/>
    </xf>
    <xf numFmtId="38" fontId="16" fillId="0" borderId="11" xfId="0" applyNumberFormat="1" applyFont="1" applyBorder="1" applyAlignment="1">
      <alignment/>
    </xf>
    <xf numFmtId="3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0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3.57421875" style="0" customWidth="1"/>
    <col min="2" max="2" width="8.57421875" style="0" bestFit="1" customWidth="1"/>
    <col min="3" max="3" width="61.421875" style="0" customWidth="1"/>
    <col min="4" max="4" width="13.140625" style="0" bestFit="1" customWidth="1"/>
    <col min="5" max="5" width="14.8515625" style="0" bestFit="1" customWidth="1"/>
    <col min="6" max="6" width="8.57421875" style="0" bestFit="1" customWidth="1"/>
    <col min="7" max="7" width="13.57421875" style="7" bestFit="1" customWidth="1"/>
    <col min="8" max="8" width="15.57421875" style="0" bestFit="1" customWidth="1"/>
    <col min="9" max="9" width="16.7109375" style="0" customWidth="1"/>
    <col min="10" max="10" width="16.7109375" style="0" bestFit="1" customWidth="1"/>
    <col min="11" max="11" width="13.7109375" style="0" customWidth="1"/>
    <col min="12" max="12" width="14.8515625" style="0" bestFit="1" customWidth="1"/>
    <col min="13" max="13" width="13.421875" style="7" customWidth="1"/>
    <col min="14" max="14" width="14.8515625" style="0" bestFit="1" customWidth="1"/>
    <col min="15" max="17" width="12.57421875" style="0" bestFit="1" customWidth="1"/>
    <col min="18" max="18" width="13.421875" style="8" bestFit="1" customWidth="1"/>
  </cols>
  <sheetData>
    <row r="1" spans="2:7" ht="30">
      <c r="B1" s="1"/>
      <c r="C1" s="2" t="s">
        <v>0</v>
      </c>
      <c r="D1" s="3"/>
      <c r="E1" s="4"/>
      <c r="F1" s="5"/>
      <c r="G1" s="6"/>
    </row>
    <row r="2" spans="2:18" ht="15.75">
      <c r="B2" s="9"/>
      <c r="C2" s="10"/>
      <c r="D2" s="10"/>
      <c r="E2" s="11"/>
      <c r="F2" s="12"/>
      <c r="G2" s="13"/>
      <c r="H2" s="14"/>
      <c r="I2" s="14"/>
      <c r="J2" s="14"/>
      <c r="K2" s="15" t="s">
        <v>1</v>
      </c>
      <c r="L2" s="15" t="s">
        <v>2</v>
      </c>
      <c r="M2" s="16"/>
      <c r="N2" s="15" t="s">
        <v>2</v>
      </c>
      <c r="O2" s="15"/>
      <c r="P2" s="15"/>
      <c r="Q2" s="16"/>
      <c r="R2" s="15" t="s">
        <v>5</v>
      </c>
    </row>
    <row r="3" spans="2:18" ht="15.75">
      <c r="B3" s="17" t="s">
        <v>7</v>
      </c>
      <c r="C3" s="18"/>
      <c r="D3" s="19" t="s">
        <v>8</v>
      </c>
      <c r="E3" s="19" t="s">
        <v>9</v>
      </c>
      <c r="F3" s="20" t="s">
        <v>10</v>
      </c>
      <c r="G3" s="21" t="s">
        <v>11</v>
      </c>
      <c r="H3" s="18" t="s">
        <v>12</v>
      </c>
      <c r="I3" s="18" t="s">
        <v>3</v>
      </c>
      <c r="J3" s="18" t="s">
        <v>13</v>
      </c>
      <c r="K3" s="18" t="s">
        <v>14</v>
      </c>
      <c r="L3" s="18" t="s">
        <v>15</v>
      </c>
      <c r="M3" s="21" t="s">
        <v>16</v>
      </c>
      <c r="N3" s="18" t="s">
        <v>17</v>
      </c>
      <c r="O3" s="18" t="s">
        <v>18</v>
      </c>
      <c r="P3" s="18" t="s">
        <v>19</v>
      </c>
      <c r="Q3" s="21" t="s">
        <v>3</v>
      </c>
      <c r="R3" s="18" t="s">
        <v>21</v>
      </c>
    </row>
    <row r="4" spans="2:18" ht="15.75">
      <c r="B4" s="17" t="s">
        <v>22</v>
      </c>
      <c r="C4" s="18" t="s">
        <v>23</v>
      </c>
      <c r="D4" s="19" t="s">
        <v>24</v>
      </c>
      <c r="E4" s="19" t="s">
        <v>20</v>
      </c>
      <c r="F4" s="20" t="s">
        <v>25</v>
      </c>
      <c r="G4" s="21" t="s">
        <v>26</v>
      </c>
      <c r="H4" s="18"/>
      <c r="I4" s="18" t="s">
        <v>4</v>
      </c>
      <c r="J4" s="22" t="s">
        <v>27</v>
      </c>
      <c r="K4" s="18" t="s">
        <v>28</v>
      </c>
      <c r="L4" s="18" t="s">
        <v>16</v>
      </c>
      <c r="M4" s="21"/>
      <c r="N4" s="18" t="s">
        <v>16</v>
      </c>
      <c r="O4" s="18" t="s">
        <v>6</v>
      </c>
      <c r="P4" s="18" t="s">
        <v>6</v>
      </c>
      <c r="Q4" s="21" t="s">
        <v>6</v>
      </c>
      <c r="R4" s="18" t="s">
        <v>29</v>
      </c>
    </row>
    <row r="5" spans="2:18" ht="15.75">
      <c r="B5" s="23"/>
      <c r="C5" s="24"/>
      <c r="D5" s="24"/>
      <c r="E5" s="25" t="s">
        <v>30</v>
      </c>
      <c r="F5" s="26"/>
      <c r="G5" s="27" t="s">
        <v>31</v>
      </c>
      <c r="H5" s="25" t="s">
        <v>30</v>
      </c>
      <c r="I5" s="25" t="s">
        <v>30</v>
      </c>
      <c r="J5" s="25" t="s">
        <v>30</v>
      </c>
      <c r="K5" s="25" t="s">
        <v>30</v>
      </c>
      <c r="L5" s="25" t="s">
        <v>30</v>
      </c>
      <c r="M5" s="27" t="s">
        <v>30</v>
      </c>
      <c r="N5" s="25" t="s">
        <v>30</v>
      </c>
      <c r="O5" s="25" t="s">
        <v>32</v>
      </c>
      <c r="P5" s="25" t="s">
        <v>32</v>
      </c>
      <c r="Q5" s="27" t="s">
        <v>32</v>
      </c>
      <c r="R5" s="18" t="s">
        <v>33</v>
      </c>
    </row>
    <row r="6" spans="2:18" ht="15.75">
      <c r="B6" s="28"/>
      <c r="C6" s="28"/>
      <c r="D6" s="28"/>
      <c r="E6" s="28"/>
      <c r="F6" s="28"/>
      <c r="G6" s="29"/>
      <c r="H6" s="30"/>
      <c r="I6" s="31"/>
      <c r="J6" s="30"/>
      <c r="K6" s="31"/>
      <c r="L6" s="30"/>
      <c r="M6" s="32"/>
      <c r="N6" s="30"/>
      <c r="O6" s="31"/>
      <c r="P6" s="30"/>
      <c r="Q6" s="32"/>
      <c r="R6" s="33"/>
    </row>
    <row r="7" spans="2:18" ht="18.75">
      <c r="B7" s="34"/>
      <c r="C7" s="35" t="s">
        <v>34</v>
      </c>
      <c r="D7" s="36"/>
      <c r="E7" s="34"/>
      <c r="F7" s="34"/>
      <c r="G7" s="37"/>
      <c r="H7" s="38"/>
      <c r="I7" s="39"/>
      <c r="J7" s="38"/>
      <c r="K7" s="39"/>
      <c r="L7" s="38"/>
      <c r="M7" s="40"/>
      <c r="N7" s="38"/>
      <c r="O7" s="39"/>
      <c r="P7" s="38"/>
      <c r="Q7" s="40"/>
      <c r="R7" s="41"/>
    </row>
    <row r="8" spans="2:18" ht="15.75">
      <c r="B8" s="34"/>
      <c r="C8" s="34"/>
      <c r="D8" s="34"/>
      <c r="E8" s="34"/>
      <c r="F8" s="34"/>
      <c r="G8" s="37"/>
      <c r="H8" s="38"/>
      <c r="I8" s="39"/>
      <c r="J8" s="38"/>
      <c r="K8" s="39"/>
      <c r="L8" s="38"/>
      <c r="M8" s="40"/>
      <c r="N8" s="38"/>
      <c r="O8" s="39"/>
      <c r="P8" s="38"/>
      <c r="Q8" s="40"/>
      <c r="R8" s="41"/>
    </row>
    <row r="9" spans="2:18" ht="15.75">
      <c r="B9" s="42">
        <v>1</v>
      </c>
      <c r="C9" s="43" t="s">
        <v>35</v>
      </c>
      <c r="D9" s="44">
        <v>41090</v>
      </c>
      <c r="E9" s="45">
        <v>691.2</v>
      </c>
      <c r="F9" s="46">
        <v>10</v>
      </c>
      <c r="G9" s="47">
        <f aca="true" t="shared" si="0" ref="G9:G20">+E9/F9</f>
        <v>69.12</v>
      </c>
      <c r="H9" s="48">
        <v>12383.323</v>
      </c>
      <c r="I9" s="48">
        <v>30531.141</v>
      </c>
      <c r="J9" s="48">
        <v>152843.437</v>
      </c>
      <c r="K9" s="48">
        <v>1211.047</v>
      </c>
      <c r="L9" s="48">
        <v>5646.74</v>
      </c>
      <c r="M9" s="49">
        <f aca="true" t="shared" si="1" ref="M9:M20">+L9-N9</f>
        <v>1526.4250000000002</v>
      </c>
      <c r="N9" s="48">
        <v>4120.315</v>
      </c>
      <c r="O9" s="50">
        <v>500</v>
      </c>
      <c r="P9" s="50">
        <v>0</v>
      </c>
      <c r="Q9" s="51">
        <f aca="true" t="shared" si="2" ref="Q9:Q20">SUM(O9:P9)</f>
        <v>500</v>
      </c>
      <c r="R9" s="52">
        <v>2360</v>
      </c>
    </row>
    <row r="10" spans="2:18" ht="15.75">
      <c r="B10" s="42">
        <f aca="true" t="shared" si="3" ref="B10:B20">+B9+1</f>
        <v>2</v>
      </c>
      <c r="C10" s="43" t="s">
        <v>36</v>
      </c>
      <c r="D10" s="44">
        <v>41090</v>
      </c>
      <c r="E10" s="45">
        <v>852.93</v>
      </c>
      <c r="F10" s="46">
        <v>10</v>
      </c>
      <c r="G10" s="47">
        <f t="shared" si="0"/>
        <v>85.29299999999999</v>
      </c>
      <c r="H10" s="48">
        <v>14895.224</v>
      </c>
      <c r="I10" s="48">
        <v>93714.906</v>
      </c>
      <c r="J10" s="48">
        <v>154381.558</v>
      </c>
      <c r="K10" s="48">
        <v>994.739</v>
      </c>
      <c r="L10" s="48">
        <v>4359.869</v>
      </c>
      <c r="M10" s="49">
        <f t="shared" si="1"/>
        <v>1625.1829999999995</v>
      </c>
      <c r="N10" s="48">
        <v>2734.686</v>
      </c>
      <c r="O10" s="50">
        <v>75</v>
      </c>
      <c r="P10" s="50">
        <v>0</v>
      </c>
      <c r="Q10" s="51">
        <f t="shared" si="2"/>
        <v>75</v>
      </c>
      <c r="R10" s="52">
        <v>3955</v>
      </c>
    </row>
    <row r="11" spans="2:18" ht="15.75">
      <c r="B11" s="42">
        <f t="shared" si="3"/>
        <v>3</v>
      </c>
      <c r="C11" s="43" t="s">
        <v>37</v>
      </c>
      <c r="D11" s="44">
        <v>41090</v>
      </c>
      <c r="E11" s="45">
        <v>226.4</v>
      </c>
      <c r="F11" s="46">
        <v>10</v>
      </c>
      <c r="G11" s="47">
        <f t="shared" si="0"/>
        <v>22.64</v>
      </c>
      <c r="H11" s="48">
        <v>414.826</v>
      </c>
      <c r="I11" s="48">
        <v>722.958</v>
      </c>
      <c r="J11" s="48">
        <v>1977.637</v>
      </c>
      <c r="K11" s="48">
        <v>3.64</v>
      </c>
      <c r="L11" s="48">
        <v>111.831</v>
      </c>
      <c r="M11" s="49">
        <f t="shared" si="1"/>
        <v>39.274</v>
      </c>
      <c r="N11" s="48">
        <v>72.557</v>
      </c>
      <c r="O11" s="50">
        <v>25</v>
      </c>
      <c r="P11" s="50">
        <v>0</v>
      </c>
      <c r="Q11" s="51">
        <f t="shared" si="2"/>
        <v>25</v>
      </c>
      <c r="R11" s="52">
        <v>1108</v>
      </c>
    </row>
    <row r="12" spans="2:18" ht="15.75">
      <c r="B12" s="42">
        <f t="shared" si="3"/>
        <v>4</v>
      </c>
      <c r="C12" s="43" t="s">
        <v>38</v>
      </c>
      <c r="D12" s="44">
        <v>41090</v>
      </c>
      <c r="E12" s="45">
        <v>9778.587</v>
      </c>
      <c r="F12" s="46">
        <v>10</v>
      </c>
      <c r="G12" s="47">
        <f t="shared" si="0"/>
        <v>977.8587</v>
      </c>
      <c r="H12" s="48">
        <v>-6723.232</v>
      </c>
      <c r="I12" s="48">
        <v>38610.683</v>
      </c>
      <c r="J12" s="48">
        <v>19452.997</v>
      </c>
      <c r="K12" s="48">
        <v>2964.458</v>
      </c>
      <c r="L12" s="48">
        <v>-3197.264</v>
      </c>
      <c r="M12" s="49">
        <f t="shared" si="1"/>
        <v>-119.27500000000009</v>
      </c>
      <c r="N12" s="48">
        <v>-3077.989</v>
      </c>
      <c r="O12" s="50">
        <v>0</v>
      </c>
      <c r="P12" s="50">
        <v>0</v>
      </c>
      <c r="Q12" s="51">
        <f t="shared" si="2"/>
        <v>0</v>
      </c>
      <c r="R12" s="52">
        <v>13403</v>
      </c>
    </row>
    <row r="13" spans="2:18" ht="15.75">
      <c r="B13" s="42">
        <f t="shared" si="3"/>
        <v>5</v>
      </c>
      <c r="C13" s="43" t="s">
        <v>39</v>
      </c>
      <c r="D13" s="44">
        <v>41090</v>
      </c>
      <c r="E13" s="45">
        <v>918.75</v>
      </c>
      <c r="F13" s="46">
        <v>10</v>
      </c>
      <c r="G13" s="47">
        <f t="shared" si="0"/>
        <v>91.875</v>
      </c>
      <c r="H13" s="48">
        <v>11476.146</v>
      </c>
      <c r="I13" s="48">
        <v>33287.59</v>
      </c>
      <c r="J13" s="48">
        <v>7555.915</v>
      </c>
      <c r="K13" s="48">
        <v>770.232</v>
      </c>
      <c r="L13" s="48">
        <v>1402.495</v>
      </c>
      <c r="M13" s="49">
        <f t="shared" si="1"/>
        <v>287.32899999999995</v>
      </c>
      <c r="N13" s="48">
        <v>1115.166</v>
      </c>
      <c r="O13" s="50">
        <v>33.68</v>
      </c>
      <c r="P13" s="50">
        <v>0</v>
      </c>
      <c r="Q13" s="51">
        <f t="shared" si="2"/>
        <v>33.68</v>
      </c>
      <c r="R13" s="52">
        <v>3047</v>
      </c>
    </row>
    <row r="14" spans="2:18" ht="15.75">
      <c r="B14" s="42">
        <f t="shared" si="3"/>
        <v>6</v>
      </c>
      <c r="C14" s="43" t="s">
        <v>40</v>
      </c>
      <c r="D14" s="44">
        <v>41090</v>
      </c>
      <c r="E14" s="45">
        <v>799.666</v>
      </c>
      <c r="F14" s="46">
        <v>10</v>
      </c>
      <c r="G14" s="47">
        <f t="shared" si="0"/>
        <v>79.9666</v>
      </c>
      <c r="H14" s="48">
        <v>25226.395</v>
      </c>
      <c r="I14" s="48">
        <v>57114.427</v>
      </c>
      <c r="J14" s="48">
        <v>174797.075</v>
      </c>
      <c r="K14" s="48">
        <v>1342.86</v>
      </c>
      <c r="L14" s="48">
        <v>4451.872</v>
      </c>
      <c r="M14" s="49">
        <f t="shared" si="1"/>
        <v>1833.4880000000003</v>
      </c>
      <c r="N14" s="48">
        <v>2618.384</v>
      </c>
      <c r="O14" s="50">
        <v>150</v>
      </c>
      <c r="P14" s="50">
        <v>0</v>
      </c>
      <c r="Q14" s="51">
        <f t="shared" si="2"/>
        <v>150</v>
      </c>
      <c r="R14" s="52">
        <v>4502</v>
      </c>
    </row>
    <row r="15" spans="2:18" ht="15.75">
      <c r="B15" s="42">
        <f t="shared" si="3"/>
        <v>7</v>
      </c>
      <c r="C15" s="43" t="s">
        <v>41</v>
      </c>
      <c r="D15" s="44">
        <v>41090</v>
      </c>
      <c r="E15" s="45">
        <v>43009.284</v>
      </c>
      <c r="F15" s="46">
        <v>10</v>
      </c>
      <c r="G15" s="47">
        <f t="shared" si="0"/>
        <v>4300.9284</v>
      </c>
      <c r="H15" s="48">
        <v>268364.652</v>
      </c>
      <c r="I15" s="48">
        <v>338321.073</v>
      </c>
      <c r="J15" s="48">
        <v>197838.726</v>
      </c>
      <c r="K15" s="48">
        <v>1718.651</v>
      </c>
      <c r="L15" s="48">
        <v>133082.814</v>
      </c>
      <c r="M15" s="49">
        <f t="shared" si="1"/>
        <v>36177.239000000016</v>
      </c>
      <c r="N15" s="48">
        <v>96905.575</v>
      </c>
      <c r="O15" s="50">
        <v>72.5</v>
      </c>
      <c r="P15" s="50">
        <v>0</v>
      </c>
      <c r="Q15" s="51">
        <f t="shared" si="2"/>
        <v>72.5</v>
      </c>
      <c r="R15" s="52">
        <v>22200</v>
      </c>
    </row>
    <row r="16" spans="2:18" ht="15.75">
      <c r="B16" s="42">
        <f t="shared" si="3"/>
        <v>8</v>
      </c>
      <c r="C16" s="43" t="s">
        <v>42</v>
      </c>
      <c r="D16" s="44">
        <v>41090</v>
      </c>
      <c r="E16" s="45">
        <v>2365.459</v>
      </c>
      <c r="F16" s="46">
        <v>10</v>
      </c>
      <c r="G16" s="47">
        <f t="shared" si="0"/>
        <v>236.5459</v>
      </c>
      <c r="H16" s="48">
        <v>35271.242</v>
      </c>
      <c r="I16" s="48">
        <v>52339.525</v>
      </c>
      <c r="J16" s="48">
        <v>28624.055</v>
      </c>
      <c r="K16" s="48">
        <v>684.576</v>
      </c>
      <c r="L16" s="48">
        <v>17375.578</v>
      </c>
      <c r="M16" s="49">
        <f t="shared" si="1"/>
        <v>5522.783000000001</v>
      </c>
      <c r="N16" s="48">
        <v>11852.795</v>
      </c>
      <c r="O16" s="50">
        <v>525</v>
      </c>
      <c r="P16" s="50">
        <v>0</v>
      </c>
      <c r="Q16" s="51">
        <f t="shared" si="2"/>
        <v>525</v>
      </c>
      <c r="R16" s="52">
        <v>4700</v>
      </c>
    </row>
    <row r="17" spans="2:18" ht="15.75">
      <c r="B17" s="42">
        <f t="shared" si="3"/>
        <v>9</v>
      </c>
      <c r="C17" s="43" t="s">
        <v>43</v>
      </c>
      <c r="D17" s="44">
        <v>41090</v>
      </c>
      <c r="E17" s="45">
        <v>13144.771</v>
      </c>
      <c r="F17" s="46">
        <v>10</v>
      </c>
      <c r="G17" s="47">
        <f t="shared" si="0"/>
        <v>1314.4771</v>
      </c>
      <c r="H17" s="48">
        <v>126384.187</v>
      </c>
      <c r="I17" s="48">
        <v>170551.187</v>
      </c>
      <c r="J17" s="48">
        <v>96221.728</v>
      </c>
      <c r="K17" s="48">
        <v>179.005</v>
      </c>
      <c r="L17" s="48">
        <v>64528.686</v>
      </c>
      <c r="M17" s="49">
        <f t="shared" si="1"/>
        <v>23605.148</v>
      </c>
      <c r="N17" s="48">
        <v>40923.538</v>
      </c>
      <c r="O17" s="50">
        <v>115</v>
      </c>
      <c r="P17" s="50">
        <v>25</v>
      </c>
      <c r="Q17" s="51">
        <f t="shared" si="2"/>
        <v>140</v>
      </c>
      <c r="R17" s="52">
        <v>19086</v>
      </c>
    </row>
    <row r="18" spans="2:18" ht="15.75">
      <c r="B18" s="42">
        <f t="shared" si="3"/>
        <v>10</v>
      </c>
      <c r="C18" s="43" t="s">
        <v>44</v>
      </c>
      <c r="D18" s="44">
        <v>41090</v>
      </c>
      <c r="E18" s="45">
        <v>350</v>
      </c>
      <c r="F18" s="46">
        <v>10</v>
      </c>
      <c r="G18" s="47">
        <f t="shared" si="0"/>
        <v>35</v>
      </c>
      <c r="H18" s="48">
        <v>-2232.145</v>
      </c>
      <c r="I18" s="48">
        <v>34211.198</v>
      </c>
      <c r="J18" s="48">
        <v>127174.808</v>
      </c>
      <c r="K18" s="48">
        <v>1754.884</v>
      </c>
      <c r="L18" s="48">
        <v>-896.509</v>
      </c>
      <c r="M18" s="49">
        <f t="shared" si="1"/>
        <v>719.2080000000001</v>
      </c>
      <c r="N18" s="48">
        <v>-1615.717</v>
      </c>
      <c r="O18" s="50">
        <v>0</v>
      </c>
      <c r="P18" s="50">
        <v>0</v>
      </c>
      <c r="Q18" s="51">
        <f t="shared" si="2"/>
        <v>0</v>
      </c>
      <c r="R18" s="52">
        <v>3745</v>
      </c>
    </row>
    <row r="19" spans="2:18" ht="15.75">
      <c r="B19" s="42">
        <f t="shared" si="3"/>
        <v>11</v>
      </c>
      <c r="C19" s="43" t="s">
        <v>45</v>
      </c>
      <c r="D19" s="44">
        <v>41090</v>
      </c>
      <c r="E19" s="45">
        <v>1715.19</v>
      </c>
      <c r="F19" s="46">
        <v>10</v>
      </c>
      <c r="G19" s="47">
        <f t="shared" si="0"/>
        <v>171.519</v>
      </c>
      <c r="H19" s="48">
        <v>49959.908</v>
      </c>
      <c r="I19" s="48">
        <v>347427.594</v>
      </c>
      <c r="J19" s="48">
        <v>1024423.605</v>
      </c>
      <c r="K19" s="48">
        <v>11658.928</v>
      </c>
      <c r="L19" s="48">
        <v>13674.417</v>
      </c>
      <c r="M19" s="49">
        <f t="shared" si="1"/>
        <v>4618.361999999999</v>
      </c>
      <c r="N19" s="48">
        <v>9056.055</v>
      </c>
      <c r="O19" s="50">
        <v>55</v>
      </c>
      <c r="P19" s="50">
        <v>20</v>
      </c>
      <c r="Q19" s="51">
        <f t="shared" si="2"/>
        <v>75</v>
      </c>
      <c r="R19" s="52">
        <v>12636</v>
      </c>
    </row>
    <row r="20" spans="2:18" ht="15.75">
      <c r="B20" s="42">
        <f t="shared" si="3"/>
        <v>12</v>
      </c>
      <c r="C20" s="43" t="s">
        <v>46</v>
      </c>
      <c r="D20" s="44">
        <v>41274</v>
      </c>
      <c r="E20" s="45">
        <v>856.1</v>
      </c>
      <c r="F20" s="46">
        <v>10</v>
      </c>
      <c r="G20" s="47">
        <f t="shared" si="0"/>
        <v>85.61</v>
      </c>
      <c r="H20" s="48">
        <v>6175.59</v>
      </c>
      <c r="I20" s="48">
        <v>44895.862</v>
      </c>
      <c r="J20" s="48">
        <v>212800.61</v>
      </c>
      <c r="K20" s="48">
        <v>1634.318</v>
      </c>
      <c r="L20" s="48">
        <v>4.656</v>
      </c>
      <c r="M20" s="49">
        <f t="shared" si="1"/>
        <v>2087.187</v>
      </c>
      <c r="N20" s="48">
        <v>-2082.531</v>
      </c>
      <c r="O20" s="50">
        <v>0</v>
      </c>
      <c r="P20" s="50">
        <v>0</v>
      </c>
      <c r="Q20" s="51">
        <f t="shared" si="2"/>
        <v>0</v>
      </c>
      <c r="R20" s="52">
        <v>6484</v>
      </c>
    </row>
    <row r="21" spans="2:18" ht="15.75">
      <c r="B21" s="42"/>
      <c r="C21" s="43"/>
      <c r="D21" s="44"/>
      <c r="E21" s="45"/>
      <c r="F21" s="46"/>
      <c r="G21" s="47"/>
      <c r="H21" s="48"/>
      <c r="I21" s="48"/>
      <c r="J21" s="48"/>
      <c r="K21" s="48"/>
      <c r="L21" s="48"/>
      <c r="M21" s="49"/>
      <c r="N21" s="48"/>
      <c r="O21" s="50"/>
      <c r="P21" s="50"/>
      <c r="Q21" s="51"/>
      <c r="R21" s="52"/>
    </row>
    <row r="22" spans="2:18" s="61" customFormat="1" ht="15.75">
      <c r="B22" s="53">
        <f>COUNT(B9:B21)</f>
        <v>12</v>
      </c>
      <c r="C22" s="54"/>
      <c r="D22" s="54"/>
      <c r="E22" s="54">
        <f>SUBTOTAL(9,E9:E21)</f>
        <v>74708.337</v>
      </c>
      <c r="F22" s="55"/>
      <c r="G22" s="56">
        <f aca="true" t="shared" si="4" ref="G22:N22">SUBTOTAL(9,G9:G21)</f>
        <v>7470.8337</v>
      </c>
      <c r="H22" s="54">
        <f t="shared" si="4"/>
        <v>541596.116</v>
      </c>
      <c r="I22" s="54">
        <f t="shared" si="4"/>
        <v>1241728.1439999999</v>
      </c>
      <c r="J22" s="54">
        <f t="shared" si="4"/>
        <v>2198092.151</v>
      </c>
      <c r="K22" s="54">
        <f t="shared" si="4"/>
        <v>24917.338</v>
      </c>
      <c r="L22" s="54">
        <f t="shared" si="4"/>
        <v>240545.18500000003</v>
      </c>
      <c r="M22" s="56">
        <f t="shared" si="4"/>
        <v>77922.35100000001</v>
      </c>
      <c r="N22" s="54">
        <f t="shared" si="4"/>
        <v>162622.834</v>
      </c>
      <c r="O22" s="57"/>
      <c r="P22" s="58"/>
      <c r="Q22" s="59"/>
      <c r="R22" s="60">
        <f>SUM(R9:R21)</f>
        <v>97226</v>
      </c>
    </row>
    <row r="23" spans="2:18" s="61" customFormat="1" ht="15.75">
      <c r="B23" s="62"/>
      <c r="C23" s="63"/>
      <c r="D23" s="63"/>
      <c r="E23" s="63"/>
      <c r="F23" s="65"/>
      <c r="G23" s="66"/>
      <c r="H23" s="63"/>
      <c r="I23" s="63"/>
      <c r="J23" s="63"/>
      <c r="K23" s="63"/>
      <c r="L23" s="63"/>
      <c r="M23" s="66"/>
      <c r="N23" s="63"/>
      <c r="O23" s="67"/>
      <c r="P23" s="67"/>
      <c r="Q23" s="68"/>
      <c r="R23" s="69"/>
    </row>
    <row r="24" spans="2:18" ht="15.75">
      <c r="B24" s="70"/>
      <c r="C24" s="71"/>
      <c r="D24" s="71"/>
      <c r="E24" s="72"/>
      <c r="F24" s="73"/>
      <c r="G24" s="74"/>
      <c r="H24" s="75"/>
      <c r="I24" s="75"/>
      <c r="J24" s="75"/>
      <c r="K24" s="75"/>
      <c r="L24" s="75"/>
      <c r="M24" s="76"/>
      <c r="N24" s="75"/>
      <c r="O24" s="77"/>
      <c r="P24" s="77"/>
      <c r="Q24" s="78"/>
      <c r="R24" s="79"/>
    </row>
    <row r="25" spans="2:18" ht="18">
      <c r="B25" s="70"/>
      <c r="C25" s="35" t="s">
        <v>47</v>
      </c>
      <c r="D25" s="80"/>
      <c r="E25" s="72"/>
      <c r="F25" s="73"/>
      <c r="G25" s="74"/>
      <c r="H25" s="75"/>
      <c r="I25" s="75"/>
      <c r="J25" s="75"/>
      <c r="K25" s="75"/>
      <c r="L25" s="75"/>
      <c r="M25" s="76"/>
      <c r="N25" s="75"/>
      <c r="O25" s="77"/>
      <c r="P25" s="77"/>
      <c r="Q25" s="78"/>
      <c r="R25" s="79"/>
    </row>
    <row r="26" spans="2:18" ht="15.75">
      <c r="B26" s="70"/>
      <c r="C26" s="71"/>
      <c r="D26" s="71"/>
      <c r="E26" s="72"/>
      <c r="F26" s="73"/>
      <c r="G26" s="74"/>
      <c r="H26" s="75"/>
      <c r="I26" s="75"/>
      <c r="J26" s="75"/>
      <c r="K26" s="75"/>
      <c r="L26" s="75"/>
      <c r="M26" s="76"/>
      <c r="N26" s="75"/>
      <c r="O26" s="77"/>
      <c r="P26" s="77"/>
      <c r="Q26" s="78"/>
      <c r="R26" s="79"/>
    </row>
    <row r="27" spans="2:18" ht="15.75">
      <c r="B27" s="42">
        <v>1</v>
      </c>
      <c r="C27" s="43" t="s">
        <v>48</v>
      </c>
      <c r="D27" s="44">
        <v>41090</v>
      </c>
      <c r="E27" s="45">
        <v>3924.3</v>
      </c>
      <c r="F27" s="46">
        <v>10</v>
      </c>
      <c r="G27" s="47">
        <f aca="true" t="shared" si="5" ref="G27:G58">+E27/F27</f>
        <v>392.43</v>
      </c>
      <c r="H27" s="48">
        <v>8919.056243</v>
      </c>
      <c r="I27" s="48">
        <v>44045.955593</v>
      </c>
      <c r="J27" s="48">
        <v>5697.064161</v>
      </c>
      <c r="K27" s="48">
        <v>2794.226564</v>
      </c>
      <c r="L27" s="48">
        <v>-1835.660397</v>
      </c>
      <c r="M27" s="49">
        <f aca="true" t="shared" si="6" ref="M27:M58">+L27-N27</f>
        <v>-207.201229</v>
      </c>
      <c r="N27" s="48">
        <v>-1628.459168</v>
      </c>
      <c r="O27" s="50">
        <v>0</v>
      </c>
      <c r="P27" s="50">
        <v>0</v>
      </c>
      <c r="Q27" s="51">
        <f aca="true" t="shared" si="7" ref="Q27:Q58">SUM(O27:P27)</f>
        <v>0</v>
      </c>
      <c r="R27" s="52">
        <v>1175</v>
      </c>
    </row>
    <row r="28" spans="2:18" ht="15.75">
      <c r="B28" s="42">
        <f aca="true" t="shared" si="8" ref="B28:B58">+B27+1</f>
        <v>2</v>
      </c>
      <c r="C28" s="43" t="s">
        <v>49</v>
      </c>
      <c r="D28" s="44">
        <v>41090</v>
      </c>
      <c r="E28" s="45">
        <v>4125</v>
      </c>
      <c r="F28" s="46">
        <v>10</v>
      </c>
      <c r="G28" s="47">
        <f t="shared" si="5"/>
        <v>412.5</v>
      </c>
      <c r="H28" s="48">
        <v>24245.018064</v>
      </c>
      <c r="I28" s="48">
        <v>30070.461075</v>
      </c>
      <c r="J28" s="48">
        <v>4417.372167</v>
      </c>
      <c r="K28" s="48">
        <v>300.761625</v>
      </c>
      <c r="L28" s="48">
        <v>3994.234683</v>
      </c>
      <c r="M28" s="49">
        <f t="shared" si="6"/>
        <v>-260.07139400000005</v>
      </c>
      <c r="N28" s="48">
        <v>4254.306077</v>
      </c>
      <c r="O28" s="50">
        <v>20</v>
      </c>
      <c r="P28" s="50">
        <v>10</v>
      </c>
      <c r="Q28" s="51">
        <f t="shared" si="7"/>
        <v>30</v>
      </c>
      <c r="R28" s="52">
        <v>7581</v>
      </c>
    </row>
    <row r="29" spans="2:18" ht="15.75">
      <c r="B29" s="42">
        <f t="shared" si="8"/>
        <v>3</v>
      </c>
      <c r="C29" s="43" t="s">
        <v>50</v>
      </c>
      <c r="D29" s="44">
        <v>41090</v>
      </c>
      <c r="E29" s="45">
        <v>75.025104</v>
      </c>
      <c r="F29" s="46">
        <v>10</v>
      </c>
      <c r="G29" s="47">
        <f t="shared" si="5"/>
        <v>7.5025104</v>
      </c>
      <c r="H29" s="48">
        <v>97.555521</v>
      </c>
      <c r="I29" s="48">
        <v>217.149053</v>
      </c>
      <c r="J29" s="48">
        <v>209.970235</v>
      </c>
      <c r="K29" s="48">
        <v>7.047695</v>
      </c>
      <c r="L29" s="48">
        <v>15.287034</v>
      </c>
      <c r="M29" s="49">
        <f t="shared" si="6"/>
        <v>7.62139</v>
      </c>
      <c r="N29" s="48">
        <v>7.665644</v>
      </c>
      <c r="O29" s="50">
        <v>0</v>
      </c>
      <c r="P29" s="50">
        <v>0</v>
      </c>
      <c r="Q29" s="51">
        <f t="shared" si="7"/>
        <v>0</v>
      </c>
      <c r="R29" s="52">
        <v>687</v>
      </c>
    </row>
    <row r="30" spans="2:18" ht="15.75">
      <c r="B30" s="42">
        <f t="shared" si="8"/>
        <v>4</v>
      </c>
      <c r="C30" s="43" t="s">
        <v>51</v>
      </c>
      <c r="D30" s="44">
        <v>41090</v>
      </c>
      <c r="E30" s="45">
        <v>200</v>
      </c>
      <c r="F30" s="46">
        <v>10</v>
      </c>
      <c r="G30" s="47">
        <f t="shared" si="5"/>
        <v>20</v>
      </c>
      <c r="H30" s="48">
        <v>460.918569</v>
      </c>
      <c r="I30" s="48">
        <v>738.968241</v>
      </c>
      <c r="J30" s="48">
        <v>951.070746</v>
      </c>
      <c r="K30" s="48">
        <v>5.447858</v>
      </c>
      <c r="L30" s="48">
        <v>236.890598</v>
      </c>
      <c r="M30" s="49">
        <f t="shared" si="6"/>
        <v>70.28046500000002</v>
      </c>
      <c r="N30" s="48">
        <v>166.610133</v>
      </c>
      <c r="O30" s="50">
        <v>80</v>
      </c>
      <c r="P30" s="50">
        <v>0</v>
      </c>
      <c r="Q30" s="51">
        <f t="shared" si="7"/>
        <v>80</v>
      </c>
      <c r="R30" s="52">
        <v>463</v>
      </c>
    </row>
    <row r="31" spans="2:18" ht="15.75">
      <c r="B31" s="42">
        <f t="shared" si="8"/>
        <v>5</v>
      </c>
      <c r="C31" s="43" t="s">
        <v>52</v>
      </c>
      <c r="D31" s="44">
        <v>41274</v>
      </c>
      <c r="E31" s="45">
        <v>341.179</v>
      </c>
      <c r="F31" s="46">
        <v>10</v>
      </c>
      <c r="G31" s="47">
        <f t="shared" si="5"/>
        <v>34.1179</v>
      </c>
      <c r="H31" s="48">
        <v>3630.342</v>
      </c>
      <c r="I31" s="48">
        <v>7042.067</v>
      </c>
      <c r="J31" s="48">
        <v>7126.413</v>
      </c>
      <c r="K31" s="48">
        <v>182.997</v>
      </c>
      <c r="L31" s="48">
        <v>1395.139</v>
      </c>
      <c r="M31" s="49">
        <f t="shared" si="6"/>
        <v>218.86199999999985</v>
      </c>
      <c r="N31" s="48">
        <v>1176.277</v>
      </c>
      <c r="O31" s="50">
        <v>200</v>
      </c>
      <c r="P31" s="50">
        <v>0</v>
      </c>
      <c r="Q31" s="51">
        <f t="shared" si="7"/>
        <v>200</v>
      </c>
      <c r="R31" s="52">
        <v>1588</v>
      </c>
    </row>
    <row r="32" spans="2:18" ht="15.75">
      <c r="B32" s="42">
        <f t="shared" si="8"/>
        <v>6</v>
      </c>
      <c r="C32" s="43" t="s">
        <v>53</v>
      </c>
      <c r="D32" s="44">
        <v>41274</v>
      </c>
      <c r="E32" s="45">
        <v>4812.871</v>
      </c>
      <c r="F32" s="46">
        <v>10</v>
      </c>
      <c r="G32" s="47">
        <f t="shared" si="5"/>
        <v>481.2871</v>
      </c>
      <c r="H32" s="48">
        <v>19534.495</v>
      </c>
      <c r="I32" s="48">
        <v>19811.81</v>
      </c>
      <c r="J32" s="48">
        <v>380.679</v>
      </c>
      <c r="K32" s="48">
        <v>20.898</v>
      </c>
      <c r="L32" s="48">
        <v>205.243</v>
      </c>
      <c r="M32" s="49">
        <f t="shared" si="6"/>
        <v>38.5</v>
      </c>
      <c r="N32" s="48">
        <v>166.743</v>
      </c>
      <c r="O32" s="50">
        <v>10</v>
      </c>
      <c r="P32" s="50">
        <v>0</v>
      </c>
      <c r="Q32" s="51">
        <f t="shared" si="7"/>
        <v>10</v>
      </c>
      <c r="R32" s="52">
        <v>5068</v>
      </c>
    </row>
    <row r="33" spans="2:18" ht="15.75">
      <c r="B33" s="42">
        <f t="shared" si="8"/>
        <v>7</v>
      </c>
      <c r="C33" s="43" t="s">
        <v>54</v>
      </c>
      <c r="D33" s="44">
        <v>41090</v>
      </c>
      <c r="E33" s="45">
        <v>997.78928</v>
      </c>
      <c r="F33" s="46">
        <v>5</v>
      </c>
      <c r="G33" s="47">
        <f t="shared" si="5"/>
        <v>199.557856</v>
      </c>
      <c r="H33" s="48">
        <v>385.642762</v>
      </c>
      <c r="I33" s="48">
        <v>1579.9878</v>
      </c>
      <c r="J33" s="48">
        <v>2560.85625</v>
      </c>
      <c r="K33" s="48">
        <v>125.669614</v>
      </c>
      <c r="L33" s="48">
        <v>-4.264335</v>
      </c>
      <c r="M33" s="49">
        <f t="shared" si="6"/>
        <v>57.439294</v>
      </c>
      <c r="N33" s="48">
        <v>-61.703629</v>
      </c>
      <c r="O33" s="50">
        <v>0</v>
      </c>
      <c r="P33" s="50">
        <v>0</v>
      </c>
      <c r="Q33" s="51">
        <f t="shared" si="7"/>
        <v>0</v>
      </c>
      <c r="R33" s="52">
        <v>3289</v>
      </c>
    </row>
    <row r="34" spans="2:18" ht="15.75">
      <c r="B34" s="42">
        <f t="shared" si="8"/>
        <v>8</v>
      </c>
      <c r="C34" s="43" t="s">
        <v>55</v>
      </c>
      <c r="D34" s="44">
        <v>41090</v>
      </c>
      <c r="E34" s="45">
        <v>1020</v>
      </c>
      <c r="F34" s="46">
        <v>10</v>
      </c>
      <c r="G34" s="47">
        <f t="shared" si="5"/>
        <v>102</v>
      </c>
      <c r="H34" s="48">
        <v>612.058</v>
      </c>
      <c r="I34" s="48">
        <v>3082.589</v>
      </c>
      <c r="J34" s="48">
        <v>1192.439</v>
      </c>
      <c r="K34" s="48">
        <v>337.853</v>
      </c>
      <c r="L34" s="48">
        <v>-167.537</v>
      </c>
      <c r="M34" s="49">
        <f t="shared" si="6"/>
        <v>-41.601</v>
      </c>
      <c r="N34" s="48">
        <v>-125.936</v>
      </c>
      <c r="O34" s="50">
        <v>0</v>
      </c>
      <c r="P34" s="50">
        <v>0</v>
      </c>
      <c r="Q34" s="51">
        <f t="shared" si="7"/>
        <v>0</v>
      </c>
      <c r="R34" s="52">
        <v>4895</v>
      </c>
    </row>
    <row r="35" spans="2:18" ht="15.75">
      <c r="B35" s="42">
        <f t="shared" si="8"/>
        <v>9</v>
      </c>
      <c r="C35" s="43" t="s">
        <v>56</v>
      </c>
      <c r="D35" s="44">
        <v>41090</v>
      </c>
      <c r="E35" s="45">
        <v>3663.211</v>
      </c>
      <c r="F35" s="46">
        <v>10</v>
      </c>
      <c r="G35" s="47">
        <f t="shared" si="5"/>
        <v>366.3211</v>
      </c>
      <c r="H35" s="48">
        <v>-9581.316</v>
      </c>
      <c r="I35" s="48">
        <v>12477.678</v>
      </c>
      <c r="J35" s="48">
        <v>183.757</v>
      </c>
      <c r="K35" s="48">
        <v>170.746</v>
      </c>
      <c r="L35" s="48">
        <v>-1631.505</v>
      </c>
      <c r="M35" s="49">
        <f t="shared" si="6"/>
        <v>-113.27200000000016</v>
      </c>
      <c r="N35" s="48">
        <v>-1518.233</v>
      </c>
      <c r="O35" s="50">
        <v>0</v>
      </c>
      <c r="P35" s="50">
        <v>0</v>
      </c>
      <c r="Q35" s="51">
        <f t="shared" si="7"/>
        <v>0</v>
      </c>
      <c r="R35" s="52">
        <v>21473</v>
      </c>
    </row>
    <row r="36" spans="2:18" ht="15.75">
      <c r="B36" s="42">
        <f t="shared" si="8"/>
        <v>10</v>
      </c>
      <c r="C36" s="43" t="s">
        <v>57</v>
      </c>
      <c r="D36" s="44">
        <v>41090</v>
      </c>
      <c r="E36" s="45">
        <v>94.362065</v>
      </c>
      <c r="F36" s="46">
        <v>5</v>
      </c>
      <c r="G36" s="47">
        <f t="shared" si="5"/>
        <v>18.872413</v>
      </c>
      <c r="H36" s="48">
        <v>550.483364</v>
      </c>
      <c r="I36" s="48">
        <v>930.695318</v>
      </c>
      <c r="J36" s="48">
        <v>2151.496044</v>
      </c>
      <c r="K36" s="48">
        <v>22.379912</v>
      </c>
      <c r="L36" s="48">
        <v>161.872388</v>
      </c>
      <c r="M36" s="49">
        <f t="shared" si="6"/>
        <v>58.964749</v>
      </c>
      <c r="N36" s="48">
        <v>102.907639</v>
      </c>
      <c r="O36" s="50">
        <v>30</v>
      </c>
      <c r="P36" s="50">
        <v>0</v>
      </c>
      <c r="Q36" s="51">
        <f t="shared" si="7"/>
        <v>30</v>
      </c>
      <c r="R36" s="52">
        <v>1278</v>
      </c>
    </row>
    <row r="37" spans="2:18" ht="15.75">
      <c r="B37" s="42">
        <f t="shared" si="8"/>
        <v>11</v>
      </c>
      <c r="C37" s="43" t="s">
        <v>58</v>
      </c>
      <c r="D37" s="44">
        <v>41274</v>
      </c>
      <c r="E37" s="45">
        <v>5112.694</v>
      </c>
      <c r="F37" s="46">
        <v>10</v>
      </c>
      <c r="G37" s="47">
        <f t="shared" si="5"/>
        <v>511.2694</v>
      </c>
      <c r="H37" s="48">
        <v>26634.812</v>
      </c>
      <c r="I37" s="48">
        <v>34356.735</v>
      </c>
      <c r="J37" s="48">
        <v>2820.974</v>
      </c>
      <c r="K37" s="48">
        <v>1032.062</v>
      </c>
      <c r="L37" s="48">
        <v>1437.685</v>
      </c>
      <c r="M37" s="49">
        <f t="shared" si="6"/>
        <v>190.24800000000005</v>
      </c>
      <c r="N37" s="48">
        <v>1247.437</v>
      </c>
      <c r="O37" s="50">
        <v>0</v>
      </c>
      <c r="P37" s="50">
        <v>0</v>
      </c>
      <c r="Q37" s="51">
        <f t="shared" si="7"/>
        <v>0</v>
      </c>
      <c r="R37" s="52">
        <v>18768</v>
      </c>
    </row>
    <row r="38" spans="2:18" ht="15.75">
      <c r="B38" s="42">
        <f t="shared" si="8"/>
        <v>12</v>
      </c>
      <c r="C38" s="43" t="s">
        <v>59</v>
      </c>
      <c r="D38" s="44">
        <v>41274</v>
      </c>
      <c r="E38" s="45">
        <v>6634.688</v>
      </c>
      <c r="F38" s="46">
        <v>10</v>
      </c>
      <c r="G38" s="47">
        <f t="shared" si="5"/>
        <v>663.4688</v>
      </c>
      <c r="H38" s="48">
        <v>6198.401</v>
      </c>
      <c r="I38" s="48">
        <v>24956.659</v>
      </c>
      <c r="J38" s="48">
        <v>20466.332</v>
      </c>
      <c r="K38" s="48">
        <v>1647.137</v>
      </c>
      <c r="L38" s="48">
        <v>165.716</v>
      </c>
      <c r="M38" s="49">
        <f t="shared" si="6"/>
        <v>115.99000000000001</v>
      </c>
      <c r="N38" s="48">
        <v>49.726</v>
      </c>
      <c r="O38" s="50">
        <v>0</v>
      </c>
      <c r="P38" s="50">
        <v>0</v>
      </c>
      <c r="Q38" s="51">
        <f t="shared" si="7"/>
        <v>0</v>
      </c>
      <c r="R38" s="52">
        <v>36408</v>
      </c>
    </row>
    <row r="39" spans="2:18" ht="15.75">
      <c r="B39" s="42">
        <f t="shared" si="8"/>
        <v>13</v>
      </c>
      <c r="C39" s="43" t="s">
        <v>60</v>
      </c>
      <c r="D39" s="44">
        <v>41274</v>
      </c>
      <c r="E39" s="45">
        <v>21000</v>
      </c>
      <c r="F39" s="46">
        <v>10</v>
      </c>
      <c r="G39" s="47">
        <f t="shared" si="5"/>
        <v>2100</v>
      </c>
      <c r="H39" s="48">
        <v>28950.354</v>
      </c>
      <c r="I39" s="48">
        <v>76004.796</v>
      </c>
      <c r="J39" s="48">
        <v>29518.623</v>
      </c>
      <c r="K39" s="48">
        <v>5773.821</v>
      </c>
      <c r="L39" s="48">
        <v>9080.537</v>
      </c>
      <c r="M39" s="49">
        <f t="shared" si="6"/>
        <v>2969.4180000000006</v>
      </c>
      <c r="N39" s="48">
        <v>6111.119</v>
      </c>
      <c r="O39" s="50">
        <v>20</v>
      </c>
      <c r="P39" s="50">
        <v>0</v>
      </c>
      <c r="Q39" s="51">
        <f t="shared" si="7"/>
        <v>20</v>
      </c>
      <c r="R39" s="52">
        <v>14152</v>
      </c>
    </row>
    <row r="40" spans="2:18" ht="15.75">
      <c r="B40" s="42">
        <f t="shared" si="8"/>
        <v>14</v>
      </c>
      <c r="C40" s="43" t="s">
        <v>61</v>
      </c>
      <c r="D40" s="44">
        <v>41274</v>
      </c>
      <c r="E40" s="45">
        <v>9341.1</v>
      </c>
      <c r="F40" s="46">
        <v>10</v>
      </c>
      <c r="G40" s="47">
        <f t="shared" si="5"/>
        <v>934.11</v>
      </c>
      <c r="H40" s="48">
        <v>12630.829</v>
      </c>
      <c r="I40" s="48">
        <v>40703.611</v>
      </c>
      <c r="J40" s="48">
        <v>47911.164</v>
      </c>
      <c r="K40" s="48">
        <v>1821.471</v>
      </c>
      <c r="L40" s="48">
        <v>6469.427</v>
      </c>
      <c r="M40" s="49">
        <f t="shared" si="6"/>
        <v>2131.2789999999995</v>
      </c>
      <c r="N40" s="48">
        <v>4338.148</v>
      </c>
      <c r="O40" s="50">
        <v>45</v>
      </c>
      <c r="P40" s="81">
        <v>0</v>
      </c>
      <c r="Q40" s="51">
        <f t="shared" si="7"/>
        <v>45</v>
      </c>
      <c r="R40" s="52">
        <v>16749</v>
      </c>
    </row>
    <row r="41" spans="2:18" ht="15.75">
      <c r="B41" s="42">
        <f t="shared" si="8"/>
        <v>15</v>
      </c>
      <c r="C41" s="43" t="s">
        <v>62</v>
      </c>
      <c r="D41" s="44">
        <v>41274</v>
      </c>
      <c r="E41" s="45">
        <v>12722.382</v>
      </c>
      <c r="F41" s="46">
        <v>10</v>
      </c>
      <c r="G41" s="47">
        <f t="shared" si="5"/>
        <v>1272.2382</v>
      </c>
      <c r="H41" s="48">
        <v>26096.049</v>
      </c>
      <c r="I41" s="48">
        <v>60886.853</v>
      </c>
      <c r="J41" s="48">
        <v>74322.612</v>
      </c>
      <c r="K41" s="48">
        <v>999.457</v>
      </c>
      <c r="L41" s="48">
        <v>31020.723</v>
      </c>
      <c r="M41" s="49">
        <f t="shared" si="6"/>
        <v>10181</v>
      </c>
      <c r="N41" s="48">
        <v>20839.723</v>
      </c>
      <c r="O41" s="50">
        <v>155</v>
      </c>
      <c r="P41" s="50">
        <v>0</v>
      </c>
      <c r="Q41" s="51">
        <f t="shared" si="7"/>
        <v>155</v>
      </c>
      <c r="R41" s="52">
        <v>15145</v>
      </c>
    </row>
    <row r="42" spans="2:18" ht="15.75">
      <c r="B42" s="42">
        <f t="shared" si="8"/>
        <v>16</v>
      </c>
      <c r="C42" s="43" t="s">
        <v>63</v>
      </c>
      <c r="D42" s="44">
        <v>41090</v>
      </c>
      <c r="E42" s="45">
        <v>383.645</v>
      </c>
      <c r="F42" s="46">
        <v>10</v>
      </c>
      <c r="G42" s="47">
        <f t="shared" si="5"/>
        <v>38.3645</v>
      </c>
      <c r="H42" s="48">
        <v>3775.638</v>
      </c>
      <c r="I42" s="48">
        <v>5875.594</v>
      </c>
      <c r="J42" s="48">
        <v>11199.27</v>
      </c>
      <c r="K42" s="48">
        <v>23.083</v>
      </c>
      <c r="L42" s="48">
        <v>862.207</v>
      </c>
      <c r="M42" s="49">
        <f t="shared" si="6"/>
        <v>209.914</v>
      </c>
      <c r="N42" s="48">
        <v>652.293</v>
      </c>
      <c r="O42" s="50">
        <v>95</v>
      </c>
      <c r="P42" s="50">
        <v>0</v>
      </c>
      <c r="Q42" s="51">
        <f t="shared" si="7"/>
        <v>95</v>
      </c>
      <c r="R42" s="52">
        <v>1416</v>
      </c>
    </row>
    <row r="43" spans="2:18" ht="15.75">
      <c r="B43" s="42">
        <f t="shared" si="8"/>
        <v>17</v>
      </c>
      <c r="C43" s="43" t="s">
        <v>64</v>
      </c>
      <c r="D43" s="44">
        <v>41090</v>
      </c>
      <c r="E43" s="45">
        <v>724.63</v>
      </c>
      <c r="F43" s="46">
        <v>10</v>
      </c>
      <c r="G43" s="47">
        <f t="shared" si="5"/>
        <v>72.463</v>
      </c>
      <c r="H43" s="48">
        <v>811.862</v>
      </c>
      <c r="I43" s="48">
        <v>1890.528</v>
      </c>
      <c r="J43" s="48">
        <v>740.142</v>
      </c>
      <c r="K43" s="48">
        <v>72.864</v>
      </c>
      <c r="L43" s="48">
        <v>94.624</v>
      </c>
      <c r="M43" s="49">
        <f t="shared" si="6"/>
        <v>7.903999999999996</v>
      </c>
      <c r="N43" s="48">
        <v>86.72</v>
      </c>
      <c r="O43" s="50">
        <v>0</v>
      </c>
      <c r="P43" s="50">
        <v>0</v>
      </c>
      <c r="Q43" s="51">
        <f t="shared" si="7"/>
        <v>0</v>
      </c>
      <c r="R43" s="52">
        <v>1494</v>
      </c>
    </row>
    <row r="44" spans="2:18" ht="15.75">
      <c r="B44" s="42">
        <f t="shared" si="8"/>
        <v>18</v>
      </c>
      <c r="C44" s="43" t="s">
        <v>65</v>
      </c>
      <c r="D44" s="44">
        <v>41274</v>
      </c>
      <c r="E44" s="45">
        <v>923.591</v>
      </c>
      <c r="F44" s="46">
        <v>10</v>
      </c>
      <c r="G44" s="47">
        <f t="shared" si="5"/>
        <v>92.3591</v>
      </c>
      <c r="H44" s="48">
        <v>9417.474</v>
      </c>
      <c r="I44" s="48">
        <v>20862.967</v>
      </c>
      <c r="J44" s="48">
        <v>34681.563</v>
      </c>
      <c r="K44" s="48">
        <v>294.16</v>
      </c>
      <c r="L44" s="48">
        <v>1371.621</v>
      </c>
      <c r="M44" s="49">
        <f t="shared" si="6"/>
        <v>478.9520000000001</v>
      </c>
      <c r="N44" s="48">
        <v>892.669</v>
      </c>
      <c r="O44" s="50">
        <v>55</v>
      </c>
      <c r="P44" s="50">
        <v>0</v>
      </c>
      <c r="Q44" s="51">
        <f t="shared" si="7"/>
        <v>55</v>
      </c>
      <c r="R44" s="52">
        <v>10896</v>
      </c>
    </row>
    <row r="45" spans="2:18" ht="15.75">
      <c r="B45" s="42">
        <f t="shared" si="8"/>
        <v>19</v>
      </c>
      <c r="C45" s="43" t="s">
        <v>66</v>
      </c>
      <c r="D45" s="44">
        <v>41090</v>
      </c>
      <c r="E45" s="45">
        <v>360</v>
      </c>
      <c r="F45" s="46">
        <v>10</v>
      </c>
      <c r="G45" s="47">
        <f t="shared" si="5"/>
        <v>36</v>
      </c>
      <c r="H45" s="48">
        <v>1170.975</v>
      </c>
      <c r="I45" s="48">
        <v>3960.097</v>
      </c>
      <c r="J45" s="48">
        <v>3751.801</v>
      </c>
      <c r="K45" s="48">
        <v>192.529</v>
      </c>
      <c r="L45" s="48">
        <v>192.019</v>
      </c>
      <c r="M45" s="49">
        <f t="shared" si="6"/>
        <v>63.382000000000005</v>
      </c>
      <c r="N45" s="48">
        <v>128.637</v>
      </c>
      <c r="O45" s="50">
        <v>15</v>
      </c>
      <c r="P45" s="50">
        <v>0</v>
      </c>
      <c r="Q45" s="51">
        <f t="shared" si="7"/>
        <v>15</v>
      </c>
      <c r="R45" s="52">
        <v>481</v>
      </c>
    </row>
    <row r="46" spans="2:18" ht="15.75">
      <c r="B46" s="42">
        <f t="shared" si="8"/>
        <v>20</v>
      </c>
      <c r="C46" s="43" t="s">
        <v>67</v>
      </c>
      <c r="D46" s="44">
        <v>41090</v>
      </c>
      <c r="E46" s="45">
        <v>75</v>
      </c>
      <c r="F46" s="46">
        <v>10</v>
      </c>
      <c r="G46" s="47">
        <f t="shared" si="5"/>
        <v>7.5</v>
      </c>
      <c r="H46" s="48">
        <v>139.13</v>
      </c>
      <c r="I46" s="48">
        <v>501.74</v>
      </c>
      <c r="J46" s="48">
        <v>579.012</v>
      </c>
      <c r="K46" s="48">
        <v>14.303</v>
      </c>
      <c r="L46" s="48">
        <v>10.06</v>
      </c>
      <c r="M46" s="49">
        <f t="shared" si="6"/>
        <v>6.494000000000001</v>
      </c>
      <c r="N46" s="48">
        <v>3.566</v>
      </c>
      <c r="O46" s="50">
        <v>7.5</v>
      </c>
      <c r="P46" s="50">
        <v>0</v>
      </c>
      <c r="Q46" s="51">
        <f t="shared" si="7"/>
        <v>7.5</v>
      </c>
      <c r="R46" s="52">
        <v>570</v>
      </c>
    </row>
    <row r="47" spans="2:18" ht="15.75">
      <c r="B47" s="42">
        <f t="shared" si="8"/>
        <v>21</v>
      </c>
      <c r="C47" s="43" t="s">
        <v>68</v>
      </c>
      <c r="D47" s="44">
        <v>41274</v>
      </c>
      <c r="E47" s="45">
        <v>250.387</v>
      </c>
      <c r="F47" s="46">
        <v>10</v>
      </c>
      <c r="G47" s="47">
        <f t="shared" si="5"/>
        <v>25.0387</v>
      </c>
      <c r="H47" s="48"/>
      <c r="I47" s="48"/>
      <c r="J47" s="48"/>
      <c r="K47" s="48"/>
      <c r="L47" s="48">
        <v>315.414</v>
      </c>
      <c r="M47" s="49">
        <f t="shared" si="6"/>
        <v>39.125</v>
      </c>
      <c r="N47" s="48">
        <v>276.289</v>
      </c>
      <c r="O47" s="50">
        <v>70</v>
      </c>
      <c r="P47" s="50">
        <v>0</v>
      </c>
      <c r="Q47" s="51">
        <f t="shared" si="7"/>
        <v>70</v>
      </c>
      <c r="R47" s="52"/>
    </row>
    <row r="48" spans="2:18" ht="15.75">
      <c r="B48" s="42">
        <f t="shared" si="8"/>
        <v>22</v>
      </c>
      <c r="C48" s="43" t="s">
        <v>69</v>
      </c>
      <c r="D48" s="44">
        <v>41274</v>
      </c>
      <c r="E48" s="45">
        <v>15142.072</v>
      </c>
      <c r="F48" s="46">
        <v>10</v>
      </c>
      <c r="G48" s="47">
        <f t="shared" si="5"/>
        <v>1514.2072</v>
      </c>
      <c r="H48" s="48">
        <v>12141.879</v>
      </c>
      <c r="I48" s="48">
        <v>20987.823</v>
      </c>
      <c r="J48" s="48">
        <v>52823.257</v>
      </c>
      <c r="K48" s="48">
        <v>269.97</v>
      </c>
      <c r="L48" s="48">
        <v>-246.188</v>
      </c>
      <c r="M48" s="49">
        <f t="shared" si="6"/>
        <v>-62.470999999999975</v>
      </c>
      <c r="N48" s="48">
        <v>-183.717</v>
      </c>
      <c r="O48" s="50">
        <v>0</v>
      </c>
      <c r="P48" s="50">
        <v>0</v>
      </c>
      <c r="Q48" s="51">
        <f t="shared" si="7"/>
        <v>0</v>
      </c>
      <c r="R48" s="52">
        <v>20029</v>
      </c>
    </row>
    <row r="49" spans="2:18" ht="15.75">
      <c r="B49" s="42">
        <f t="shared" si="8"/>
        <v>23</v>
      </c>
      <c r="C49" s="43" t="s">
        <v>70</v>
      </c>
      <c r="D49" s="44">
        <v>41090</v>
      </c>
      <c r="E49" s="45"/>
      <c r="F49" s="46">
        <v>10</v>
      </c>
      <c r="G49" s="47">
        <f t="shared" si="5"/>
        <v>0</v>
      </c>
      <c r="H49" s="48"/>
      <c r="I49" s="48"/>
      <c r="J49" s="48"/>
      <c r="K49" s="48"/>
      <c r="L49" s="48"/>
      <c r="M49" s="49">
        <f t="shared" si="6"/>
        <v>0</v>
      </c>
      <c r="N49" s="48"/>
      <c r="O49" s="50"/>
      <c r="P49" s="50"/>
      <c r="Q49" s="51">
        <f t="shared" si="7"/>
        <v>0</v>
      </c>
      <c r="R49" s="52"/>
    </row>
    <row r="50" spans="2:18" ht="15.75">
      <c r="B50" s="42">
        <f t="shared" si="8"/>
        <v>24</v>
      </c>
      <c r="C50" s="43" t="s">
        <v>71</v>
      </c>
      <c r="D50" s="44">
        <v>41090</v>
      </c>
      <c r="E50" s="45">
        <v>1105.905465</v>
      </c>
      <c r="F50" s="46">
        <v>5</v>
      </c>
      <c r="G50" s="47">
        <f t="shared" si="5"/>
        <v>221.181093</v>
      </c>
      <c r="H50" s="48">
        <v>1137.364068</v>
      </c>
      <c r="I50" s="48">
        <v>1965.045174</v>
      </c>
      <c r="J50" s="48">
        <v>2677.604626</v>
      </c>
      <c r="K50" s="48">
        <v>114.363699</v>
      </c>
      <c r="L50" s="48">
        <v>112.926377</v>
      </c>
      <c r="M50" s="49">
        <f t="shared" si="6"/>
        <v>-118.564719</v>
      </c>
      <c r="N50" s="48">
        <v>231.491096</v>
      </c>
      <c r="O50" s="50">
        <v>0</v>
      </c>
      <c r="P50" s="50">
        <v>0</v>
      </c>
      <c r="Q50" s="51">
        <f t="shared" si="7"/>
        <v>0</v>
      </c>
      <c r="R50" s="52">
        <v>3754</v>
      </c>
    </row>
    <row r="51" spans="2:18" ht="15.75">
      <c r="B51" s="42">
        <f t="shared" si="8"/>
        <v>25</v>
      </c>
      <c r="C51" s="43" t="s">
        <v>72</v>
      </c>
      <c r="D51" s="44">
        <v>41274</v>
      </c>
      <c r="E51" s="45">
        <v>42.486</v>
      </c>
      <c r="F51" s="46">
        <v>10</v>
      </c>
      <c r="G51" s="47">
        <f t="shared" si="5"/>
        <v>4.2486</v>
      </c>
      <c r="H51" s="48">
        <v>459.084</v>
      </c>
      <c r="I51" s="48">
        <v>527.423</v>
      </c>
      <c r="J51" s="48">
        <v>1726.433</v>
      </c>
      <c r="K51" s="48">
        <v>13.857</v>
      </c>
      <c r="L51" s="48">
        <v>267.072</v>
      </c>
      <c r="M51" s="49">
        <f t="shared" si="6"/>
        <v>23.134000000000015</v>
      </c>
      <c r="N51" s="48">
        <v>243.938</v>
      </c>
      <c r="O51" s="50">
        <v>100</v>
      </c>
      <c r="P51" s="50">
        <v>0</v>
      </c>
      <c r="Q51" s="51">
        <f t="shared" si="7"/>
        <v>100</v>
      </c>
      <c r="R51" s="52">
        <v>456</v>
      </c>
    </row>
    <row r="52" spans="2:18" ht="15.75">
      <c r="B52" s="42">
        <f t="shared" si="8"/>
        <v>26</v>
      </c>
      <c r="C52" s="43" t="s">
        <v>73</v>
      </c>
      <c r="D52" s="44">
        <v>41090</v>
      </c>
      <c r="E52" s="45">
        <v>149.58</v>
      </c>
      <c r="F52" s="46">
        <v>10</v>
      </c>
      <c r="G52" s="47">
        <f t="shared" si="5"/>
        <v>14.958000000000002</v>
      </c>
      <c r="H52" s="48">
        <v>-255.279814</v>
      </c>
      <c r="I52" s="48">
        <v>156.544154</v>
      </c>
      <c r="J52" s="48">
        <v>2.432058</v>
      </c>
      <c r="K52" s="48">
        <v>7.272664</v>
      </c>
      <c r="L52" s="48">
        <v>-23.860563</v>
      </c>
      <c r="M52" s="49">
        <f t="shared" si="6"/>
        <v>1.2122680000000017</v>
      </c>
      <c r="N52" s="48">
        <v>-25.072831</v>
      </c>
      <c r="O52" s="50">
        <v>0</v>
      </c>
      <c r="P52" s="50">
        <v>0</v>
      </c>
      <c r="Q52" s="51">
        <f t="shared" si="7"/>
        <v>0</v>
      </c>
      <c r="R52" s="52">
        <v>416</v>
      </c>
    </row>
    <row r="53" spans="2:18" ht="15.75">
      <c r="B53" s="42">
        <f t="shared" si="8"/>
        <v>27</v>
      </c>
      <c r="C53" s="43" t="s">
        <v>74</v>
      </c>
      <c r="D53" s="44">
        <v>41090</v>
      </c>
      <c r="E53" s="45">
        <v>60</v>
      </c>
      <c r="F53" s="46">
        <v>10</v>
      </c>
      <c r="G53" s="47">
        <f t="shared" si="5"/>
        <v>6</v>
      </c>
      <c r="H53" s="48">
        <v>99.223669</v>
      </c>
      <c r="I53" s="48">
        <v>161.691123</v>
      </c>
      <c r="J53" s="48">
        <v>158.707975</v>
      </c>
      <c r="K53" s="48">
        <v>3.339747</v>
      </c>
      <c r="L53" s="48">
        <v>6.379342</v>
      </c>
      <c r="M53" s="49">
        <f t="shared" si="6"/>
        <v>1.075552</v>
      </c>
      <c r="N53" s="48">
        <v>5.30379</v>
      </c>
      <c r="O53" s="50">
        <v>5</v>
      </c>
      <c r="P53" s="50">
        <v>0</v>
      </c>
      <c r="Q53" s="51">
        <f t="shared" si="7"/>
        <v>5</v>
      </c>
      <c r="R53" s="52">
        <v>2315</v>
      </c>
    </row>
    <row r="54" spans="2:18" ht="15.75">
      <c r="B54" s="42">
        <f t="shared" si="8"/>
        <v>28</v>
      </c>
      <c r="C54" s="43" t="s">
        <v>75</v>
      </c>
      <c r="D54" s="44">
        <v>41090</v>
      </c>
      <c r="E54" s="45">
        <v>120</v>
      </c>
      <c r="F54" s="46">
        <v>10</v>
      </c>
      <c r="G54" s="47">
        <f t="shared" si="5"/>
        <v>12</v>
      </c>
      <c r="H54" s="48">
        <v>39.903673</v>
      </c>
      <c r="I54" s="48">
        <v>137.643307</v>
      </c>
      <c r="J54" s="48">
        <v>14.068947</v>
      </c>
      <c r="K54" s="48">
        <v>0.044649</v>
      </c>
      <c r="L54" s="48">
        <v>-14.370252</v>
      </c>
      <c r="M54" s="49">
        <f t="shared" si="6"/>
        <v>0.11924999999999919</v>
      </c>
      <c r="N54" s="48">
        <v>-14.489502</v>
      </c>
      <c r="O54" s="50">
        <v>0</v>
      </c>
      <c r="P54" s="50">
        <v>0</v>
      </c>
      <c r="Q54" s="51">
        <f t="shared" si="7"/>
        <v>0</v>
      </c>
      <c r="R54" s="52">
        <v>969</v>
      </c>
    </row>
    <row r="55" spans="2:18" ht="15.75">
      <c r="B55" s="42">
        <f t="shared" si="8"/>
        <v>29</v>
      </c>
      <c r="C55" s="43" t="s">
        <v>76</v>
      </c>
      <c r="D55" s="44">
        <v>41090</v>
      </c>
      <c r="E55" s="45">
        <v>214.29407</v>
      </c>
      <c r="F55" s="46">
        <v>10</v>
      </c>
      <c r="G55" s="47">
        <f t="shared" si="5"/>
        <v>21.429407</v>
      </c>
      <c r="H55" s="48">
        <v>4402.885955</v>
      </c>
      <c r="I55" s="48">
        <v>12880.660974</v>
      </c>
      <c r="J55" s="48">
        <v>7463.926517</v>
      </c>
      <c r="K55" s="48">
        <v>682.87127</v>
      </c>
      <c r="L55" s="48">
        <v>984.051365</v>
      </c>
      <c r="M55" s="49">
        <f t="shared" si="6"/>
        <v>295.56941800000004</v>
      </c>
      <c r="N55" s="48">
        <v>688.481947</v>
      </c>
      <c r="O55" s="50">
        <v>80</v>
      </c>
      <c r="P55" s="50">
        <v>0</v>
      </c>
      <c r="Q55" s="51">
        <f t="shared" si="7"/>
        <v>80</v>
      </c>
      <c r="R55" s="52">
        <v>2082</v>
      </c>
    </row>
    <row r="56" spans="2:18" ht="15.75">
      <c r="B56" s="42">
        <f t="shared" si="8"/>
        <v>30</v>
      </c>
      <c r="C56" s="43" t="s">
        <v>77</v>
      </c>
      <c r="D56" s="44">
        <v>41090</v>
      </c>
      <c r="E56" s="45">
        <v>551</v>
      </c>
      <c r="F56" s="46">
        <v>10</v>
      </c>
      <c r="G56" s="47">
        <f t="shared" si="5"/>
        <v>55.1</v>
      </c>
      <c r="H56" s="48">
        <v>248.549288</v>
      </c>
      <c r="I56" s="48">
        <v>2734.621112</v>
      </c>
      <c r="J56" s="48">
        <v>985.001331</v>
      </c>
      <c r="K56" s="48">
        <v>248.576845</v>
      </c>
      <c r="L56" s="48">
        <v>-172.112998</v>
      </c>
      <c r="M56" s="49">
        <f t="shared" si="6"/>
        <v>26.52142699999999</v>
      </c>
      <c r="N56" s="48">
        <v>-198.634425</v>
      </c>
      <c r="O56" s="50">
        <v>0</v>
      </c>
      <c r="P56" s="50">
        <v>0</v>
      </c>
      <c r="Q56" s="51">
        <f t="shared" si="7"/>
        <v>0</v>
      </c>
      <c r="R56" s="52">
        <v>10653</v>
      </c>
    </row>
    <row r="57" spans="2:18" ht="15.75">
      <c r="B57" s="42">
        <f t="shared" si="8"/>
        <v>31</v>
      </c>
      <c r="C57" s="43" t="s">
        <v>78</v>
      </c>
      <c r="D57" s="44">
        <v>41090</v>
      </c>
      <c r="E57" s="82">
        <v>91.839</v>
      </c>
      <c r="F57" s="83">
        <v>10</v>
      </c>
      <c r="G57" s="84">
        <f t="shared" si="5"/>
        <v>9.1839</v>
      </c>
      <c r="H57" s="85">
        <v>134.707</v>
      </c>
      <c r="I57" s="85">
        <v>641.111</v>
      </c>
      <c r="J57" s="85">
        <v>502.354</v>
      </c>
      <c r="K57" s="85">
        <v>57.805</v>
      </c>
      <c r="L57" s="85">
        <v>36.721</v>
      </c>
      <c r="M57" s="86">
        <f t="shared" si="6"/>
        <v>-24.597</v>
      </c>
      <c r="N57" s="85">
        <v>61.318</v>
      </c>
      <c r="O57" s="87">
        <v>0</v>
      </c>
      <c r="P57" s="87">
        <v>0</v>
      </c>
      <c r="Q57" s="88">
        <f t="shared" si="7"/>
        <v>0</v>
      </c>
      <c r="R57" s="89">
        <v>1228</v>
      </c>
    </row>
    <row r="58" spans="2:18" ht="15.75">
      <c r="B58" s="42">
        <f t="shared" si="8"/>
        <v>32</v>
      </c>
      <c r="C58" s="43" t="s">
        <v>79</v>
      </c>
      <c r="D58" s="44">
        <v>41090</v>
      </c>
      <c r="E58" s="45">
        <v>90</v>
      </c>
      <c r="F58" s="46">
        <v>10</v>
      </c>
      <c r="G58" s="47">
        <f t="shared" si="5"/>
        <v>9</v>
      </c>
      <c r="H58" s="48">
        <v>430.144558</v>
      </c>
      <c r="I58" s="48">
        <v>620.790964</v>
      </c>
      <c r="J58" s="48">
        <v>1147.501226</v>
      </c>
      <c r="K58" s="48">
        <v>0.569085</v>
      </c>
      <c r="L58" s="48">
        <v>116.967604</v>
      </c>
      <c r="M58" s="49">
        <f t="shared" si="6"/>
        <v>43.23422099999999</v>
      </c>
      <c r="N58" s="48">
        <v>73.733383</v>
      </c>
      <c r="O58" s="50">
        <v>50</v>
      </c>
      <c r="P58" s="50">
        <v>0</v>
      </c>
      <c r="Q58" s="51">
        <f t="shared" si="7"/>
        <v>50</v>
      </c>
      <c r="R58" s="52">
        <v>960</v>
      </c>
    </row>
    <row r="59" spans="2:18" ht="15.75">
      <c r="B59" s="42"/>
      <c r="C59" s="90"/>
      <c r="D59" s="90"/>
      <c r="E59" s="82"/>
      <c r="F59" s="83"/>
      <c r="G59" s="91"/>
      <c r="H59" s="85"/>
      <c r="I59" s="85"/>
      <c r="J59" s="85"/>
      <c r="K59" s="85"/>
      <c r="L59" s="85"/>
      <c r="M59" s="49"/>
      <c r="N59" s="85"/>
      <c r="O59" s="92"/>
      <c r="P59" s="92"/>
      <c r="Q59" s="93"/>
      <c r="R59" s="94"/>
    </row>
    <row r="60" spans="2:18" s="103" customFormat="1" ht="15.75">
      <c r="B60" s="95">
        <f>COUNT(B27:B59)</f>
        <v>32</v>
      </c>
      <c r="C60" s="96"/>
      <c r="D60" s="96"/>
      <c r="E60" s="96">
        <f>SUBTOTAL(9,E27:E59)</f>
        <v>94349.03098400003</v>
      </c>
      <c r="F60" s="90"/>
      <c r="G60" s="97">
        <f aca="true" t="shared" si="9" ref="G60:N60">SUBTOTAL(9,G27:G59)</f>
        <v>9654.7087794</v>
      </c>
      <c r="H60" s="96">
        <f t="shared" si="9"/>
        <v>183518.23891999997</v>
      </c>
      <c r="I60" s="96">
        <f t="shared" si="9"/>
        <v>430810.29488799995</v>
      </c>
      <c r="J60" s="96">
        <f t="shared" si="9"/>
        <v>318363.89728300006</v>
      </c>
      <c r="K60" s="96">
        <f t="shared" si="9"/>
        <v>17237.584226999996</v>
      </c>
      <c r="L60" s="96">
        <f t="shared" si="9"/>
        <v>54457.318845999995</v>
      </c>
      <c r="M60" s="98">
        <f t="shared" si="9"/>
        <v>16408.461692</v>
      </c>
      <c r="N60" s="96">
        <f t="shared" si="9"/>
        <v>38048.85715400001</v>
      </c>
      <c r="O60" s="99"/>
      <c r="P60" s="99"/>
      <c r="Q60" s="100"/>
      <c r="R60" s="102">
        <f>SUBTOTAL(9,R27:R59)</f>
        <v>206438</v>
      </c>
    </row>
    <row r="61" spans="2:18" ht="15.75">
      <c r="B61" s="104"/>
      <c r="C61" s="105"/>
      <c r="D61" s="105"/>
      <c r="E61" s="107"/>
      <c r="F61" s="108"/>
      <c r="G61" s="109"/>
      <c r="H61" s="110"/>
      <c r="I61" s="110"/>
      <c r="J61" s="110"/>
      <c r="K61" s="110"/>
      <c r="L61" s="110"/>
      <c r="M61" s="111"/>
      <c r="N61" s="110"/>
      <c r="O61" s="112"/>
      <c r="P61" s="112"/>
      <c r="Q61" s="113"/>
      <c r="R61" s="114"/>
    </row>
    <row r="62" spans="2:18" ht="15.75">
      <c r="B62" s="70"/>
      <c r="C62" s="71"/>
      <c r="D62" s="71"/>
      <c r="E62" s="72"/>
      <c r="F62" s="73"/>
      <c r="G62" s="74"/>
      <c r="H62" s="75"/>
      <c r="I62" s="75"/>
      <c r="J62" s="75"/>
      <c r="K62" s="75"/>
      <c r="L62" s="75"/>
      <c r="M62" s="76"/>
      <c r="N62" s="75"/>
      <c r="O62" s="77"/>
      <c r="P62" s="77"/>
      <c r="Q62" s="78"/>
      <c r="R62" s="79"/>
    </row>
    <row r="63" spans="2:18" ht="18">
      <c r="B63" s="70"/>
      <c r="C63" s="115" t="s">
        <v>80</v>
      </c>
      <c r="D63" s="80"/>
      <c r="E63" s="72"/>
      <c r="F63" s="73"/>
      <c r="G63" s="74"/>
      <c r="H63" s="75"/>
      <c r="I63" s="75"/>
      <c r="J63" s="75"/>
      <c r="K63" s="75"/>
      <c r="L63" s="75"/>
      <c r="M63" s="76"/>
      <c r="N63" s="75"/>
      <c r="O63" s="77"/>
      <c r="P63" s="77"/>
      <c r="Q63" s="78"/>
      <c r="R63" s="79"/>
    </row>
    <row r="64" spans="2:18" ht="15.75">
      <c r="B64" s="116"/>
      <c r="C64" s="117"/>
      <c r="D64" s="117"/>
      <c r="E64" s="118"/>
      <c r="F64" s="119"/>
      <c r="G64" s="120"/>
      <c r="H64" s="121"/>
      <c r="I64" s="121"/>
      <c r="J64" s="121"/>
      <c r="K64" s="121"/>
      <c r="L64" s="121"/>
      <c r="M64" s="122"/>
      <c r="N64" s="121"/>
      <c r="O64" s="123"/>
      <c r="P64" s="123"/>
      <c r="Q64" s="124"/>
      <c r="R64" s="125"/>
    </row>
    <row r="65" spans="2:18" ht="15.75">
      <c r="B65" s="126">
        <v>1</v>
      </c>
      <c r="C65" s="127" t="s">
        <v>81</v>
      </c>
      <c r="D65" s="44">
        <v>41090</v>
      </c>
      <c r="E65" s="128">
        <v>706.834</v>
      </c>
      <c r="F65" s="129">
        <v>10</v>
      </c>
      <c r="G65" s="130">
        <f>+E65/F65</f>
        <v>70.68339999999999</v>
      </c>
      <c r="H65" s="131">
        <v>5814.308</v>
      </c>
      <c r="I65" s="131">
        <v>13461.973</v>
      </c>
      <c r="J65" s="131">
        <v>12923.025</v>
      </c>
      <c r="K65" s="131">
        <v>910.967</v>
      </c>
      <c r="L65" s="131">
        <v>789.544</v>
      </c>
      <c r="M65" s="132">
        <f>+L65-N65</f>
        <v>274.908</v>
      </c>
      <c r="N65" s="131">
        <v>514.636</v>
      </c>
      <c r="O65" s="133">
        <v>0</v>
      </c>
      <c r="P65" s="133">
        <v>0</v>
      </c>
      <c r="Q65" s="134">
        <f>SUM(O65:P65)</f>
        <v>0</v>
      </c>
      <c r="R65" s="135">
        <v>1528</v>
      </c>
    </row>
    <row r="66" spans="2:18" ht="15.75">
      <c r="B66" s="42">
        <f>+B65+1</f>
        <v>2</v>
      </c>
      <c r="C66" s="43" t="s">
        <v>82</v>
      </c>
      <c r="D66" s="44">
        <v>41090</v>
      </c>
      <c r="E66" s="45">
        <v>50</v>
      </c>
      <c r="F66" s="46">
        <v>10</v>
      </c>
      <c r="G66" s="47">
        <f>+E66/F66</f>
        <v>5</v>
      </c>
      <c r="H66" s="48">
        <v>234.79988</v>
      </c>
      <c r="I66" s="48">
        <v>535.907258</v>
      </c>
      <c r="J66" s="48">
        <v>433.308497</v>
      </c>
      <c r="K66" s="48">
        <v>5.507302</v>
      </c>
      <c r="L66" s="48">
        <v>64.543962</v>
      </c>
      <c r="M66" s="49">
        <f>+L66-N66</f>
        <v>23.160557999999995</v>
      </c>
      <c r="N66" s="48">
        <v>41.383404</v>
      </c>
      <c r="O66" s="50">
        <v>0</v>
      </c>
      <c r="P66" s="50">
        <v>20</v>
      </c>
      <c r="Q66" s="51">
        <f>SUM(O66:P66)</f>
        <v>20</v>
      </c>
      <c r="R66" s="52">
        <v>788</v>
      </c>
    </row>
    <row r="67" spans="2:18" ht="15.75">
      <c r="B67" s="136">
        <f>+B66+1</f>
        <v>3</v>
      </c>
      <c r="C67" s="90" t="s">
        <v>83</v>
      </c>
      <c r="D67" s="44">
        <v>41090</v>
      </c>
      <c r="E67" s="82">
        <v>411.499</v>
      </c>
      <c r="F67" s="83">
        <v>10</v>
      </c>
      <c r="G67" s="84">
        <f>+E67/F67</f>
        <v>41.1499</v>
      </c>
      <c r="H67" s="85">
        <v>3392.362</v>
      </c>
      <c r="I67" s="85">
        <v>4756.659</v>
      </c>
      <c r="J67" s="85">
        <v>1570.912</v>
      </c>
      <c r="K67" s="85">
        <v>43.211</v>
      </c>
      <c r="L67" s="85">
        <v>510.222</v>
      </c>
      <c r="M67" s="86">
        <f>+L67-N67</f>
        <v>132.12099999999998</v>
      </c>
      <c r="N67" s="85">
        <v>378.101</v>
      </c>
      <c r="O67" s="87">
        <v>60</v>
      </c>
      <c r="P67" s="87">
        <v>0</v>
      </c>
      <c r="Q67" s="88">
        <f>SUM(O67:P67)</f>
        <v>60</v>
      </c>
      <c r="R67" s="89">
        <v>1545</v>
      </c>
    </row>
    <row r="68" spans="2:18" ht="15.75">
      <c r="B68" s="137"/>
      <c r="C68" s="105"/>
      <c r="D68" s="105"/>
      <c r="E68" s="107"/>
      <c r="F68" s="138"/>
      <c r="G68" s="109"/>
      <c r="H68" s="110"/>
      <c r="I68" s="110"/>
      <c r="J68" s="110"/>
      <c r="K68" s="110"/>
      <c r="L68" s="110"/>
      <c r="M68" s="111"/>
      <c r="N68" s="110"/>
      <c r="O68" s="112"/>
      <c r="P68" s="112"/>
      <c r="Q68" s="113"/>
      <c r="R68" s="114"/>
    </row>
    <row r="69" spans="2:18" ht="18.75">
      <c r="B69" s="139"/>
      <c r="C69" s="140" t="s">
        <v>84</v>
      </c>
      <c r="D69" s="117"/>
      <c r="E69" s="118"/>
      <c r="F69" s="141"/>
      <c r="G69" s="120"/>
      <c r="H69" s="121"/>
      <c r="I69" s="121"/>
      <c r="J69" s="121"/>
      <c r="K69" s="121"/>
      <c r="L69" s="121"/>
      <c r="M69" s="122"/>
      <c r="N69" s="121"/>
      <c r="O69" s="123"/>
      <c r="P69" s="123"/>
      <c r="Q69" s="124"/>
      <c r="R69" s="125"/>
    </row>
    <row r="70" spans="2:18" ht="15.75">
      <c r="B70" s="126">
        <v>1</v>
      </c>
      <c r="C70" s="127" t="s">
        <v>85</v>
      </c>
      <c r="D70" s="44">
        <v>41090</v>
      </c>
      <c r="E70" s="128"/>
      <c r="F70" s="129">
        <v>10</v>
      </c>
      <c r="G70" s="130">
        <f>+E70/F70</f>
        <v>0</v>
      </c>
      <c r="H70" s="131"/>
      <c r="I70" s="131"/>
      <c r="J70" s="131"/>
      <c r="K70" s="131"/>
      <c r="L70" s="131"/>
      <c r="M70" s="132">
        <f>+L70-N70</f>
        <v>0</v>
      </c>
      <c r="N70" s="131"/>
      <c r="O70" s="133"/>
      <c r="P70" s="133"/>
      <c r="Q70" s="134">
        <f>SUM(O70:P70)</f>
        <v>0</v>
      </c>
      <c r="R70" s="135"/>
    </row>
    <row r="71" spans="2:18" ht="15.75">
      <c r="B71" s="136"/>
      <c r="C71" s="90"/>
      <c r="D71" s="90"/>
      <c r="E71" s="82"/>
      <c r="F71" s="83"/>
      <c r="G71" s="47"/>
      <c r="H71" s="48"/>
      <c r="I71" s="48"/>
      <c r="J71" s="48"/>
      <c r="K71" s="48"/>
      <c r="L71" s="48"/>
      <c r="M71" s="49"/>
      <c r="N71" s="48"/>
      <c r="O71" s="50"/>
      <c r="P71" s="50"/>
      <c r="Q71" s="51"/>
      <c r="R71" s="52"/>
    </row>
    <row r="72" spans="2:18" s="103" customFormat="1" ht="15.75">
      <c r="B72" s="95">
        <f>COUNT(B65:B71)</f>
        <v>4</v>
      </c>
      <c r="C72" s="96"/>
      <c r="D72" s="96"/>
      <c r="E72" s="96">
        <f>SUBTOTAL(9,E65:E71)</f>
        <v>1168.333</v>
      </c>
      <c r="F72" s="90"/>
      <c r="G72" s="98">
        <f aca="true" t="shared" si="10" ref="G72:N72">SUBTOTAL(9,G65:G71)</f>
        <v>116.8333</v>
      </c>
      <c r="H72" s="96">
        <f t="shared" si="10"/>
        <v>9441.46988</v>
      </c>
      <c r="I72" s="96">
        <f t="shared" si="10"/>
        <v>18754.539257999997</v>
      </c>
      <c r="J72" s="96">
        <f t="shared" si="10"/>
        <v>14927.245497</v>
      </c>
      <c r="K72" s="96">
        <f t="shared" si="10"/>
        <v>959.685302</v>
      </c>
      <c r="L72" s="96">
        <f t="shared" si="10"/>
        <v>1364.3099619999998</v>
      </c>
      <c r="M72" s="98">
        <f t="shared" si="10"/>
        <v>430.189558</v>
      </c>
      <c r="N72" s="96">
        <f t="shared" si="10"/>
        <v>934.120404</v>
      </c>
      <c r="O72" s="142"/>
      <c r="P72" s="142"/>
      <c r="Q72" s="101"/>
      <c r="R72" s="102">
        <f>SUBTOTAL(9,R65:R71)</f>
        <v>3861</v>
      </c>
    </row>
    <row r="73" spans="2:18" ht="15.75">
      <c r="B73" s="104"/>
      <c r="C73" s="105"/>
      <c r="D73" s="105"/>
      <c r="E73" s="107"/>
      <c r="F73" s="108"/>
      <c r="G73" s="109"/>
      <c r="H73" s="110"/>
      <c r="I73" s="110"/>
      <c r="J73" s="110"/>
      <c r="K73" s="110"/>
      <c r="L73" s="110"/>
      <c r="M73" s="111"/>
      <c r="N73" s="110"/>
      <c r="O73" s="112"/>
      <c r="P73" s="112"/>
      <c r="Q73" s="113"/>
      <c r="R73" s="114"/>
    </row>
    <row r="74" spans="2:18" ht="15.75">
      <c r="B74" s="70"/>
      <c r="C74" s="71"/>
      <c r="D74" s="71"/>
      <c r="E74" s="72"/>
      <c r="F74" s="73"/>
      <c r="G74" s="74"/>
      <c r="H74" s="75"/>
      <c r="I74" s="75"/>
      <c r="J74" s="75"/>
      <c r="K74" s="75"/>
      <c r="L74" s="75"/>
      <c r="M74" s="76"/>
      <c r="N74" s="75"/>
      <c r="O74" s="77"/>
      <c r="P74" s="77"/>
      <c r="Q74" s="78"/>
      <c r="R74" s="79"/>
    </row>
    <row r="75" spans="2:18" ht="18">
      <c r="B75" s="70"/>
      <c r="C75" s="115" t="s">
        <v>86</v>
      </c>
      <c r="D75" s="80"/>
      <c r="E75" s="72"/>
      <c r="F75" s="73"/>
      <c r="G75" s="74"/>
      <c r="H75" s="75"/>
      <c r="I75" s="75"/>
      <c r="J75" s="75"/>
      <c r="K75" s="75"/>
      <c r="L75" s="75"/>
      <c r="M75" s="76"/>
      <c r="N75" s="75"/>
      <c r="O75" s="77"/>
      <c r="P75" s="77"/>
      <c r="Q75" s="78"/>
      <c r="R75" s="79"/>
    </row>
    <row r="76" spans="2:18" ht="15.75">
      <c r="B76" s="116"/>
      <c r="C76" s="117"/>
      <c r="D76" s="117"/>
      <c r="E76" s="118"/>
      <c r="F76" s="119"/>
      <c r="G76" s="120"/>
      <c r="H76" s="121"/>
      <c r="I76" s="121"/>
      <c r="J76" s="121"/>
      <c r="K76" s="121"/>
      <c r="L76" s="121"/>
      <c r="M76" s="122"/>
      <c r="N76" s="121"/>
      <c r="O76" s="123"/>
      <c r="P76" s="123"/>
      <c r="Q76" s="124"/>
      <c r="R76" s="125"/>
    </row>
    <row r="77" spans="2:18" ht="15.75">
      <c r="B77" s="143">
        <v>1</v>
      </c>
      <c r="C77" s="127" t="s">
        <v>87</v>
      </c>
      <c r="D77" s="44">
        <v>41090</v>
      </c>
      <c r="E77" s="128">
        <v>2680</v>
      </c>
      <c r="F77" s="129">
        <v>10</v>
      </c>
      <c r="G77" s="130">
        <f aca="true" t="shared" si="11" ref="G77:G83">+E77/F77</f>
        <v>268</v>
      </c>
      <c r="H77" s="131">
        <v>2997.537</v>
      </c>
      <c r="I77" s="131">
        <v>10947.074</v>
      </c>
      <c r="J77" s="131">
        <v>0</v>
      </c>
      <c r="K77" s="131">
        <v>14.837</v>
      </c>
      <c r="L77" s="131">
        <v>-132.435</v>
      </c>
      <c r="M77" s="132">
        <f aca="true" t="shared" si="12" ref="M77:M83">+L77-N77</f>
        <v>-46.352000000000004</v>
      </c>
      <c r="N77" s="131">
        <v>-86.083</v>
      </c>
      <c r="O77" s="133">
        <v>0</v>
      </c>
      <c r="P77" s="133">
        <v>0</v>
      </c>
      <c r="Q77" s="134">
        <f aca="true" t="shared" si="13" ref="Q77:Q83">SUM(O77:P77)</f>
        <v>0</v>
      </c>
      <c r="R77" s="135">
        <v>14</v>
      </c>
    </row>
    <row r="78" spans="2:18" ht="15.75">
      <c r="B78" s="143">
        <f aca="true" t="shared" si="14" ref="B78:B83">+B77+1</f>
        <v>2</v>
      </c>
      <c r="C78" s="127" t="s">
        <v>88</v>
      </c>
      <c r="D78" s="44">
        <v>41090</v>
      </c>
      <c r="E78" s="128">
        <v>564.6</v>
      </c>
      <c r="F78" s="129">
        <v>10</v>
      </c>
      <c r="G78" s="130">
        <f t="shared" si="11"/>
        <v>56.46</v>
      </c>
      <c r="H78" s="131">
        <v>3101.245</v>
      </c>
      <c r="I78" s="131">
        <v>4172.253</v>
      </c>
      <c r="J78" s="131">
        <v>3942.869</v>
      </c>
      <c r="K78" s="131">
        <v>109.514</v>
      </c>
      <c r="L78" s="131">
        <v>322.868</v>
      </c>
      <c r="M78" s="132">
        <f t="shared" si="12"/>
        <v>-18.906000000000006</v>
      </c>
      <c r="N78" s="131">
        <v>341.774</v>
      </c>
      <c r="O78" s="133">
        <v>20</v>
      </c>
      <c r="P78" s="133">
        <v>0</v>
      </c>
      <c r="Q78" s="134">
        <f t="shared" si="13"/>
        <v>20</v>
      </c>
      <c r="R78" s="135">
        <v>2438</v>
      </c>
    </row>
    <row r="79" spans="2:18" ht="15.75">
      <c r="B79" s="143">
        <f t="shared" si="14"/>
        <v>3</v>
      </c>
      <c r="C79" s="43" t="s">
        <v>89</v>
      </c>
      <c r="D79" s="44">
        <v>41090</v>
      </c>
      <c r="E79" s="45">
        <v>554.844</v>
      </c>
      <c r="F79" s="46">
        <v>10</v>
      </c>
      <c r="G79" s="47">
        <f t="shared" si="11"/>
        <v>55.48440000000001</v>
      </c>
      <c r="H79" s="48">
        <v>963.475</v>
      </c>
      <c r="I79" s="48">
        <v>8010.965</v>
      </c>
      <c r="J79" s="48">
        <v>2052.162</v>
      </c>
      <c r="K79" s="48">
        <v>76.49</v>
      </c>
      <c r="L79" s="48">
        <v>-201.768</v>
      </c>
      <c r="M79" s="49">
        <f t="shared" si="12"/>
        <v>-69.268</v>
      </c>
      <c r="N79" s="48">
        <v>-132.5</v>
      </c>
      <c r="O79" s="50">
        <v>15</v>
      </c>
      <c r="P79" s="50">
        <v>0</v>
      </c>
      <c r="Q79" s="51">
        <f t="shared" si="13"/>
        <v>15</v>
      </c>
      <c r="R79" s="52">
        <v>1702</v>
      </c>
    </row>
    <row r="80" spans="2:18" ht="15.75">
      <c r="B80" s="144">
        <f t="shared" si="14"/>
        <v>4</v>
      </c>
      <c r="C80" s="43" t="s">
        <v>90</v>
      </c>
      <c r="D80" s="44">
        <v>41090</v>
      </c>
      <c r="E80" s="45">
        <v>1198.926</v>
      </c>
      <c r="F80" s="46">
        <v>10</v>
      </c>
      <c r="G80" s="47">
        <f t="shared" si="11"/>
        <v>119.89259999999999</v>
      </c>
      <c r="H80" s="48">
        <v>4174.52</v>
      </c>
      <c r="I80" s="48">
        <v>15066.233</v>
      </c>
      <c r="J80" s="48">
        <v>16802.257</v>
      </c>
      <c r="K80" s="48">
        <v>969.225</v>
      </c>
      <c r="L80" s="48">
        <v>390.51</v>
      </c>
      <c r="M80" s="49">
        <f t="shared" si="12"/>
        <v>64.69999999999999</v>
      </c>
      <c r="N80" s="48">
        <v>325.81</v>
      </c>
      <c r="O80" s="50">
        <v>20</v>
      </c>
      <c r="P80" s="50">
        <v>0</v>
      </c>
      <c r="Q80" s="51">
        <f t="shared" si="13"/>
        <v>20</v>
      </c>
      <c r="R80" s="52">
        <v>3074</v>
      </c>
    </row>
    <row r="81" spans="2:18" ht="15.75">
      <c r="B81" s="144">
        <f t="shared" si="14"/>
        <v>5</v>
      </c>
      <c r="C81" s="43" t="s">
        <v>91</v>
      </c>
      <c r="D81" s="44">
        <v>41090</v>
      </c>
      <c r="E81" s="45">
        <v>4350</v>
      </c>
      <c r="F81" s="46">
        <v>10</v>
      </c>
      <c r="G81" s="47">
        <f t="shared" si="11"/>
        <v>435</v>
      </c>
      <c r="H81" s="48">
        <v>4153.343</v>
      </c>
      <c r="I81" s="48">
        <v>15833.78</v>
      </c>
      <c r="J81" s="48">
        <v>13248.983</v>
      </c>
      <c r="K81" s="48">
        <v>1027.062</v>
      </c>
      <c r="L81" s="48">
        <v>-120.49</v>
      </c>
      <c r="M81" s="49">
        <f t="shared" si="12"/>
        <v>-16.01899999999999</v>
      </c>
      <c r="N81" s="48">
        <v>-104.471</v>
      </c>
      <c r="O81" s="50">
        <v>0</v>
      </c>
      <c r="P81" s="50">
        <v>0</v>
      </c>
      <c r="Q81" s="51">
        <f t="shared" si="13"/>
        <v>0</v>
      </c>
      <c r="R81" s="52">
        <v>1263</v>
      </c>
    </row>
    <row r="82" spans="2:18" ht="15.75">
      <c r="B82" s="144">
        <f t="shared" si="14"/>
        <v>6</v>
      </c>
      <c r="C82" s="43" t="s">
        <v>92</v>
      </c>
      <c r="D82" s="44">
        <v>41090</v>
      </c>
      <c r="E82" s="45"/>
      <c r="F82" s="46">
        <v>10</v>
      </c>
      <c r="G82" s="47">
        <f t="shared" si="11"/>
        <v>0</v>
      </c>
      <c r="H82" s="48"/>
      <c r="I82" s="48"/>
      <c r="J82" s="48"/>
      <c r="K82" s="48"/>
      <c r="L82" s="48"/>
      <c r="M82" s="49">
        <f t="shared" si="12"/>
        <v>0</v>
      </c>
      <c r="N82" s="48"/>
      <c r="O82" s="50"/>
      <c r="P82" s="50"/>
      <c r="Q82" s="51">
        <f t="shared" si="13"/>
        <v>0</v>
      </c>
      <c r="R82" s="52"/>
    </row>
    <row r="83" spans="2:18" ht="15.75">
      <c r="B83" s="144">
        <f t="shared" si="14"/>
        <v>7</v>
      </c>
      <c r="C83" s="43" t="s">
        <v>93</v>
      </c>
      <c r="D83" s="44">
        <v>41090</v>
      </c>
      <c r="E83" s="45">
        <v>785.20127</v>
      </c>
      <c r="F83" s="46">
        <v>10</v>
      </c>
      <c r="G83" s="47">
        <f t="shared" si="11"/>
        <v>78.520127</v>
      </c>
      <c r="H83" s="48">
        <v>1000.119108</v>
      </c>
      <c r="I83" s="48">
        <v>2830.784045</v>
      </c>
      <c r="J83" s="48">
        <v>2509.230404</v>
      </c>
      <c r="K83" s="48">
        <v>109.003553</v>
      </c>
      <c r="L83" s="48">
        <v>-162.039265</v>
      </c>
      <c r="M83" s="49">
        <f t="shared" si="12"/>
        <v>-38.025845000000004</v>
      </c>
      <c r="N83" s="48">
        <v>-124.01342</v>
      </c>
      <c r="O83" s="50">
        <v>0</v>
      </c>
      <c r="P83" s="50">
        <v>0</v>
      </c>
      <c r="Q83" s="51">
        <f t="shared" si="13"/>
        <v>0</v>
      </c>
      <c r="R83" s="52">
        <v>2926</v>
      </c>
    </row>
    <row r="84" spans="2:18" ht="15.75">
      <c r="B84" s="70"/>
      <c r="C84" s="71"/>
      <c r="D84" s="71"/>
      <c r="E84" s="72"/>
      <c r="F84" s="145"/>
      <c r="G84" s="74"/>
      <c r="H84" s="75"/>
      <c r="I84" s="75"/>
      <c r="J84" s="75"/>
      <c r="K84" s="75"/>
      <c r="L84" s="75"/>
      <c r="M84" s="76"/>
      <c r="N84" s="75"/>
      <c r="O84" s="77"/>
      <c r="P84" s="77"/>
      <c r="Q84" s="78"/>
      <c r="R84" s="79"/>
    </row>
    <row r="85" spans="2:18" ht="18.75">
      <c r="B85" s="70"/>
      <c r="C85" s="140" t="s">
        <v>84</v>
      </c>
      <c r="D85" s="71"/>
      <c r="E85" s="72"/>
      <c r="F85" s="145"/>
      <c r="G85" s="74"/>
      <c r="H85" s="75"/>
      <c r="I85" s="75"/>
      <c r="J85" s="75"/>
      <c r="K85" s="75"/>
      <c r="L85" s="75"/>
      <c r="M85" s="76"/>
      <c r="N85" s="75"/>
      <c r="O85" s="77"/>
      <c r="P85" s="77"/>
      <c r="Q85" s="78"/>
      <c r="R85" s="79"/>
    </row>
    <row r="86" spans="2:18" ht="15.75">
      <c r="B86" s="144">
        <f>+B85+1</f>
        <v>1</v>
      </c>
      <c r="C86" s="43" t="s">
        <v>94</v>
      </c>
      <c r="D86" s="44">
        <v>41090</v>
      </c>
      <c r="E86" s="45">
        <v>674.645</v>
      </c>
      <c r="F86" s="46">
        <v>10</v>
      </c>
      <c r="G86" s="47">
        <f>+E86/F86</f>
        <v>67.4645</v>
      </c>
      <c r="H86" s="48">
        <v>591.865788</v>
      </c>
      <c r="I86" s="48">
        <v>2042.117205</v>
      </c>
      <c r="J86" s="48">
        <v>0</v>
      </c>
      <c r="K86" s="48">
        <v>0</v>
      </c>
      <c r="L86" s="48">
        <v>-8.596724</v>
      </c>
      <c r="M86" s="49">
        <f>+L86-N86</f>
        <v>0</v>
      </c>
      <c r="N86" s="48">
        <v>-8.596724</v>
      </c>
      <c r="O86" s="50">
        <v>0</v>
      </c>
      <c r="P86" s="50">
        <v>0</v>
      </c>
      <c r="Q86" s="51">
        <f>SUM(O86:P86)</f>
        <v>0</v>
      </c>
      <c r="R86" s="52">
        <v>13039</v>
      </c>
    </row>
    <row r="87" spans="2:18" ht="15.75">
      <c r="B87" s="144">
        <f>+B86+1</f>
        <v>2</v>
      </c>
      <c r="C87" s="43" t="s">
        <v>95</v>
      </c>
      <c r="D87" s="44">
        <v>41090</v>
      </c>
      <c r="E87" s="45"/>
      <c r="F87" s="46">
        <v>10</v>
      </c>
      <c r="G87" s="47">
        <f>+E87/F87</f>
        <v>0</v>
      </c>
      <c r="H87" s="48"/>
      <c r="I87" s="48"/>
      <c r="J87" s="48"/>
      <c r="K87" s="48"/>
      <c r="L87" s="48"/>
      <c r="M87" s="49">
        <f>+L87-N87</f>
        <v>0</v>
      </c>
      <c r="N87" s="48"/>
      <c r="O87" s="50"/>
      <c r="P87" s="50"/>
      <c r="Q87" s="51">
        <f>SUM(O87:P87)</f>
        <v>0</v>
      </c>
      <c r="R87" s="52"/>
    </row>
    <row r="88" spans="2:18" ht="15.75">
      <c r="B88" s="144"/>
      <c r="C88" s="43"/>
      <c r="D88" s="43"/>
      <c r="E88" s="45"/>
      <c r="F88" s="46"/>
      <c r="G88" s="47"/>
      <c r="H88" s="48"/>
      <c r="I88" s="48"/>
      <c r="J88" s="48"/>
      <c r="K88" s="48"/>
      <c r="L88" s="48"/>
      <c r="M88" s="49"/>
      <c r="N88" s="48"/>
      <c r="O88" s="50"/>
      <c r="P88" s="50"/>
      <c r="Q88" s="51"/>
      <c r="R88" s="52"/>
    </row>
    <row r="89" spans="2:18" s="103" customFormat="1" ht="15.75">
      <c r="B89" s="95">
        <f>COUNT(B77:B88)</f>
        <v>9</v>
      </c>
      <c r="C89" s="96"/>
      <c r="D89" s="96"/>
      <c r="E89" s="96">
        <f>SUBTOTAL(9,E77:E88)</f>
        <v>10808.216269999999</v>
      </c>
      <c r="F89" s="90"/>
      <c r="G89" s="98">
        <f aca="true" t="shared" si="15" ref="G89:N89">SUBTOTAL(9,G77:G88)</f>
        <v>1080.821627</v>
      </c>
      <c r="H89" s="96">
        <f t="shared" si="15"/>
        <v>16982.104895999997</v>
      </c>
      <c r="I89" s="96">
        <f t="shared" si="15"/>
        <v>58903.20625</v>
      </c>
      <c r="J89" s="96">
        <f t="shared" si="15"/>
        <v>38555.501404</v>
      </c>
      <c r="K89" s="96">
        <f t="shared" si="15"/>
        <v>2306.1315529999997</v>
      </c>
      <c r="L89" s="96">
        <f t="shared" si="15"/>
        <v>88.04901099999995</v>
      </c>
      <c r="M89" s="98">
        <f t="shared" si="15"/>
        <v>-123.87084500000002</v>
      </c>
      <c r="N89" s="96">
        <f t="shared" si="15"/>
        <v>211.91985599999998</v>
      </c>
      <c r="O89" s="142"/>
      <c r="P89" s="142"/>
      <c r="Q89" s="101"/>
      <c r="R89" s="102">
        <f>SUM(R77:R88)</f>
        <v>24456</v>
      </c>
    </row>
    <row r="90" spans="2:18" s="103" customFormat="1" ht="15.75">
      <c r="B90" s="104"/>
      <c r="C90" s="146"/>
      <c r="D90" s="146"/>
      <c r="E90" s="146"/>
      <c r="F90" s="105"/>
      <c r="G90" s="147"/>
      <c r="H90" s="146"/>
      <c r="I90" s="146"/>
      <c r="J90" s="146"/>
      <c r="K90" s="146"/>
      <c r="L90" s="146"/>
      <c r="M90" s="147"/>
      <c r="N90" s="146"/>
      <c r="O90" s="148"/>
      <c r="P90" s="148"/>
      <c r="Q90" s="149"/>
      <c r="R90" s="150"/>
    </row>
    <row r="91" spans="2:18" ht="15.75">
      <c r="B91" s="70"/>
      <c r="C91" s="71"/>
      <c r="D91" s="71"/>
      <c r="E91" s="72"/>
      <c r="F91" s="73"/>
      <c r="G91" s="74"/>
      <c r="H91" s="75"/>
      <c r="I91" s="75"/>
      <c r="J91" s="75"/>
      <c r="K91" s="75"/>
      <c r="L91" s="75"/>
      <c r="M91" s="76"/>
      <c r="N91" s="75"/>
      <c r="O91" s="77"/>
      <c r="P91" s="77"/>
      <c r="Q91" s="78"/>
      <c r="R91" s="79"/>
    </row>
    <row r="92" spans="2:18" ht="18">
      <c r="B92" s="70"/>
      <c r="C92" s="115" t="s">
        <v>96</v>
      </c>
      <c r="D92" s="80"/>
      <c r="E92" s="72"/>
      <c r="F92" s="73"/>
      <c r="G92" s="74"/>
      <c r="H92" s="75"/>
      <c r="I92" s="75"/>
      <c r="J92" s="75"/>
      <c r="K92" s="75"/>
      <c r="L92" s="75"/>
      <c r="M92" s="76"/>
      <c r="N92" s="75"/>
      <c r="O92" s="77"/>
      <c r="P92" s="77"/>
      <c r="Q92" s="78"/>
      <c r="R92" s="79"/>
    </row>
    <row r="93" spans="2:18" ht="15.75">
      <c r="B93" s="116"/>
      <c r="C93" s="117"/>
      <c r="D93" s="117"/>
      <c r="E93" s="118"/>
      <c r="F93" s="119"/>
      <c r="G93" s="120"/>
      <c r="H93" s="121"/>
      <c r="I93" s="121"/>
      <c r="J93" s="121"/>
      <c r="K93" s="121"/>
      <c r="L93" s="121"/>
      <c r="M93" s="122"/>
      <c r="N93" s="121"/>
      <c r="O93" s="123"/>
      <c r="P93" s="123"/>
      <c r="Q93" s="124"/>
      <c r="R93" s="125"/>
    </row>
    <row r="94" spans="2:18" ht="15.75">
      <c r="B94" s="143">
        <v>1</v>
      </c>
      <c r="C94" s="127" t="s">
        <v>97</v>
      </c>
      <c r="D94" s="44">
        <v>41090</v>
      </c>
      <c r="E94" s="128">
        <v>3656.9</v>
      </c>
      <c r="F94" s="129">
        <v>10</v>
      </c>
      <c r="G94" s="130">
        <f aca="true" t="shared" si="16" ref="G94:G126">+E94/F94</f>
        <v>365.69</v>
      </c>
      <c r="H94" s="131">
        <v>1125.41</v>
      </c>
      <c r="I94" s="131">
        <v>5183.077</v>
      </c>
      <c r="J94" s="131">
        <v>2930.152</v>
      </c>
      <c r="K94" s="131">
        <v>401.93</v>
      </c>
      <c r="L94" s="131">
        <v>292.672</v>
      </c>
      <c r="M94" s="132">
        <f aca="true" t="shared" si="17" ref="M94:M126">+L94-N94</f>
        <v>139.241</v>
      </c>
      <c r="N94" s="131">
        <v>153.431</v>
      </c>
      <c r="O94" s="133">
        <v>0</v>
      </c>
      <c r="P94" s="133">
        <v>0</v>
      </c>
      <c r="Q94" s="134">
        <f aca="true" t="shared" si="18" ref="Q94:Q126">SUM(O94:P94)</f>
        <v>0</v>
      </c>
      <c r="R94" s="135">
        <v>2628</v>
      </c>
    </row>
    <row r="95" spans="2:18" ht="15.75">
      <c r="B95" s="144">
        <f aca="true" t="shared" si="19" ref="B95:B126">+B94+1</f>
        <v>2</v>
      </c>
      <c r="C95" s="43" t="s">
        <v>98</v>
      </c>
      <c r="D95" s="44">
        <v>41090</v>
      </c>
      <c r="E95" s="45">
        <v>865.954</v>
      </c>
      <c r="F95" s="46">
        <v>10</v>
      </c>
      <c r="G95" s="47">
        <f t="shared" si="16"/>
        <v>86.5954</v>
      </c>
      <c r="H95" s="48">
        <v>6628.893</v>
      </c>
      <c r="I95" s="48">
        <v>8901.483</v>
      </c>
      <c r="J95" s="48">
        <v>10638.021</v>
      </c>
      <c r="K95" s="48">
        <v>11.593</v>
      </c>
      <c r="L95" s="48">
        <v>2035.031</v>
      </c>
      <c r="M95" s="49">
        <f t="shared" si="17"/>
        <v>598.3820000000001</v>
      </c>
      <c r="N95" s="48">
        <v>1436.649</v>
      </c>
      <c r="O95" s="50">
        <v>85</v>
      </c>
      <c r="P95" s="50">
        <v>15</v>
      </c>
      <c r="Q95" s="51">
        <f t="shared" si="18"/>
        <v>100</v>
      </c>
      <c r="R95" s="52">
        <v>994</v>
      </c>
    </row>
    <row r="96" spans="2:18" ht="15.75">
      <c r="B96" s="144">
        <f t="shared" si="19"/>
        <v>3</v>
      </c>
      <c r="C96" s="43" t="s">
        <v>99</v>
      </c>
      <c r="D96" s="44">
        <v>41274</v>
      </c>
      <c r="E96" s="45">
        <v>464.433</v>
      </c>
      <c r="F96" s="46">
        <v>10</v>
      </c>
      <c r="G96" s="47">
        <f t="shared" si="16"/>
        <v>46.4433</v>
      </c>
      <c r="H96" s="48">
        <v>5195.801</v>
      </c>
      <c r="I96" s="48">
        <v>7313.814</v>
      </c>
      <c r="J96" s="48">
        <v>4764.191</v>
      </c>
      <c r="K96" s="48">
        <v>11.308</v>
      </c>
      <c r="L96" s="48">
        <v>505.818</v>
      </c>
      <c r="M96" s="49">
        <f t="shared" si="17"/>
        <v>140.387</v>
      </c>
      <c r="N96" s="48">
        <v>365.431</v>
      </c>
      <c r="O96" s="50">
        <v>25</v>
      </c>
      <c r="P96" s="50">
        <v>0</v>
      </c>
      <c r="Q96" s="51">
        <f t="shared" si="18"/>
        <v>25</v>
      </c>
      <c r="R96" s="52">
        <v>11113</v>
      </c>
    </row>
    <row r="97" spans="2:18" ht="15.75">
      <c r="B97" s="144">
        <f t="shared" si="19"/>
        <v>4</v>
      </c>
      <c r="C97" s="43" t="s">
        <v>100</v>
      </c>
      <c r="D97" s="44">
        <v>41090</v>
      </c>
      <c r="E97" s="45">
        <v>858</v>
      </c>
      <c r="F97" s="46">
        <v>10</v>
      </c>
      <c r="G97" s="47">
        <f t="shared" si="16"/>
        <v>85.8</v>
      </c>
      <c r="H97" s="48">
        <v>-1464.544</v>
      </c>
      <c r="I97" s="48">
        <v>2273.775</v>
      </c>
      <c r="J97" s="48">
        <v>1960.672</v>
      </c>
      <c r="K97" s="48">
        <v>167.002</v>
      </c>
      <c r="L97" s="48">
        <v>-144.728</v>
      </c>
      <c r="M97" s="49">
        <f t="shared" si="17"/>
        <v>15.449999999999989</v>
      </c>
      <c r="N97" s="48">
        <v>-160.178</v>
      </c>
      <c r="O97" s="50">
        <v>0</v>
      </c>
      <c r="P97" s="50">
        <v>0</v>
      </c>
      <c r="Q97" s="51">
        <f t="shared" si="18"/>
        <v>0</v>
      </c>
      <c r="R97" s="52">
        <v>2081</v>
      </c>
    </row>
    <row r="98" spans="2:18" ht="15.75">
      <c r="B98" s="144">
        <f t="shared" si="19"/>
        <v>5</v>
      </c>
      <c r="C98" s="43" t="s">
        <v>101</v>
      </c>
      <c r="D98" s="44">
        <v>41090</v>
      </c>
      <c r="E98" s="45">
        <v>181.864</v>
      </c>
      <c r="F98" s="46">
        <v>10</v>
      </c>
      <c r="G98" s="47">
        <f t="shared" si="16"/>
        <v>18.1864</v>
      </c>
      <c r="H98" s="48">
        <v>401.171</v>
      </c>
      <c r="I98" s="48">
        <v>3004.461</v>
      </c>
      <c r="J98" s="48">
        <v>4052.009</v>
      </c>
      <c r="K98" s="48">
        <v>205.762</v>
      </c>
      <c r="L98" s="48">
        <v>-7.08</v>
      </c>
      <c r="M98" s="49">
        <f t="shared" si="17"/>
        <v>3.359</v>
      </c>
      <c r="N98" s="48">
        <v>-10.439</v>
      </c>
      <c r="O98" s="50">
        <v>0</v>
      </c>
      <c r="P98" s="50">
        <v>0</v>
      </c>
      <c r="Q98" s="51">
        <f t="shared" si="18"/>
        <v>0</v>
      </c>
      <c r="R98" s="52">
        <v>1322</v>
      </c>
    </row>
    <row r="99" spans="2:18" ht="15.75">
      <c r="B99" s="144">
        <f t="shared" si="19"/>
        <v>6</v>
      </c>
      <c r="C99" s="43" t="s">
        <v>102</v>
      </c>
      <c r="D99" s="44">
        <v>41090</v>
      </c>
      <c r="E99" s="45">
        <v>5782.01974</v>
      </c>
      <c r="F99" s="46">
        <v>10</v>
      </c>
      <c r="G99" s="47">
        <f t="shared" si="16"/>
        <v>578.201974</v>
      </c>
      <c r="H99" s="48">
        <v>14032.670996</v>
      </c>
      <c r="I99" s="48">
        <v>28861.993514</v>
      </c>
      <c r="J99" s="48">
        <v>17788.955131</v>
      </c>
      <c r="K99" s="48">
        <v>1915.903878</v>
      </c>
      <c r="L99" s="48">
        <v>3934.304953</v>
      </c>
      <c r="M99" s="49">
        <f t="shared" si="17"/>
        <v>873.8028799999997</v>
      </c>
      <c r="N99" s="48">
        <v>3060.502073</v>
      </c>
      <c r="O99" s="50">
        <v>0</v>
      </c>
      <c r="P99" s="50">
        <v>0</v>
      </c>
      <c r="Q99" s="51">
        <f t="shared" si="18"/>
        <v>0</v>
      </c>
      <c r="R99" s="52">
        <v>315</v>
      </c>
    </row>
    <row r="100" spans="2:18" ht="15.75">
      <c r="B100" s="144">
        <f t="shared" si="19"/>
        <v>7</v>
      </c>
      <c r="C100" s="43" t="s">
        <v>103</v>
      </c>
      <c r="D100" s="44">
        <v>41090</v>
      </c>
      <c r="E100" s="45">
        <v>14.4</v>
      </c>
      <c r="F100" s="46">
        <v>10</v>
      </c>
      <c r="G100" s="47">
        <f t="shared" si="16"/>
        <v>1.44</v>
      </c>
      <c r="H100" s="48">
        <v>6.295</v>
      </c>
      <c r="I100" s="48">
        <v>93.837</v>
      </c>
      <c r="J100" s="48">
        <v>114.662</v>
      </c>
      <c r="K100" s="48">
        <v>0.556</v>
      </c>
      <c r="L100" s="48">
        <v>2.8</v>
      </c>
      <c r="M100" s="49">
        <f t="shared" si="17"/>
        <v>1.1469999999999998</v>
      </c>
      <c r="N100" s="48">
        <v>1.653</v>
      </c>
      <c r="O100" s="50">
        <v>0</v>
      </c>
      <c r="P100" s="50">
        <v>0</v>
      </c>
      <c r="Q100" s="51">
        <f t="shared" si="18"/>
        <v>0</v>
      </c>
      <c r="R100" s="52">
        <v>594</v>
      </c>
    </row>
    <row r="101" spans="2:18" ht="15.75">
      <c r="B101" s="144">
        <f t="shared" si="19"/>
        <v>8</v>
      </c>
      <c r="C101" s="43" t="s">
        <v>104</v>
      </c>
      <c r="D101" s="44">
        <v>41090</v>
      </c>
      <c r="E101" s="45">
        <v>955.801</v>
      </c>
      <c r="F101" s="46">
        <v>10</v>
      </c>
      <c r="G101" s="47">
        <f t="shared" si="16"/>
        <v>95.5801</v>
      </c>
      <c r="H101" s="48">
        <v>2748.02</v>
      </c>
      <c r="I101" s="48">
        <v>4711.564</v>
      </c>
      <c r="J101" s="48">
        <v>5457.207</v>
      </c>
      <c r="K101" s="48">
        <v>310.701</v>
      </c>
      <c r="L101" s="48">
        <v>571.617</v>
      </c>
      <c r="M101" s="49">
        <f t="shared" si="17"/>
        <v>134.79099999999994</v>
      </c>
      <c r="N101" s="48">
        <v>436.826</v>
      </c>
      <c r="O101" s="50">
        <v>20</v>
      </c>
      <c r="P101" s="50">
        <v>0</v>
      </c>
      <c r="Q101" s="51">
        <f t="shared" si="18"/>
        <v>20</v>
      </c>
      <c r="R101" s="52">
        <v>4466</v>
      </c>
    </row>
    <row r="102" spans="2:18" ht="15.75">
      <c r="B102" s="144">
        <f t="shared" si="19"/>
        <v>9</v>
      </c>
      <c r="C102" s="43" t="s">
        <v>105</v>
      </c>
      <c r="D102" s="44">
        <v>41090</v>
      </c>
      <c r="E102" s="45">
        <v>4381.191</v>
      </c>
      <c r="F102" s="46">
        <v>10</v>
      </c>
      <c r="G102" s="47">
        <f t="shared" si="16"/>
        <v>438.1191</v>
      </c>
      <c r="H102" s="48">
        <v>32930.632</v>
      </c>
      <c r="I102" s="48">
        <v>50685.198</v>
      </c>
      <c r="J102" s="48">
        <v>22949.853</v>
      </c>
      <c r="K102" s="48">
        <v>1670.784</v>
      </c>
      <c r="L102" s="48">
        <v>4052.466</v>
      </c>
      <c r="M102" s="49">
        <f t="shared" si="17"/>
        <v>-55.6520000000005</v>
      </c>
      <c r="N102" s="48">
        <v>4108.118</v>
      </c>
      <c r="O102" s="50">
        <v>15</v>
      </c>
      <c r="P102" s="50">
        <v>0</v>
      </c>
      <c r="Q102" s="51">
        <f t="shared" si="18"/>
        <v>15</v>
      </c>
      <c r="R102" s="52">
        <v>8811</v>
      </c>
    </row>
    <row r="103" spans="2:18" ht="15.75">
      <c r="B103" s="144">
        <f t="shared" si="19"/>
        <v>10</v>
      </c>
      <c r="C103" s="55" t="s">
        <v>106</v>
      </c>
      <c r="D103" s="44">
        <v>41090</v>
      </c>
      <c r="E103" s="45">
        <v>982.366</v>
      </c>
      <c r="F103" s="46">
        <v>10</v>
      </c>
      <c r="G103" s="47">
        <f t="shared" si="16"/>
        <v>98.2366</v>
      </c>
      <c r="H103" s="48"/>
      <c r="I103" s="48"/>
      <c r="J103" s="48"/>
      <c r="K103" s="48"/>
      <c r="L103" s="48">
        <v>-19.893</v>
      </c>
      <c r="M103" s="49">
        <f t="shared" si="17"/>
        <v>0</v>
      </c>
      <c r="N103" s="48">
        <v>-19.893</v>
      </c>
      <c r="O103" s="50">
        <v>0</v>
      </c>
      <c r="P103" s="50">
        <v>0</v>
      </c>
      <c r="Q103" s="51">
        <f t="shared" si="18"/>
        <v>0</v>
      </c>
      <c r="R103" s="52"/>
    </row>
    <row r="104" spans="2:18" ht="15.75">
      <c r="B104" s="144">
        <f t="shared" si="19"/>
        <v>11</v>
      </c>
      <c r="C104" s="43" t="s">
        <v>107</v>
      </c>
      <c r="D104" s="44">
        <v>41090</v>
      </c>
      <c r="E104" s="45">
        <v>107.64</v>
      </c>
      <c r="F104" s="46">
        <v>10</v>
      </c>
      <c r="G104" s="47">
        <f t="shared" si="16"/>
        <v>10.764</v>
      </c>
      <c r="H104" s="48">
        <v>283.438</v>
      </c>
      <c r="I104" s="48">
        <v>2598.048</v>
      </c>
      <c r="J104" s="48">
        <v>2469.834</v>
      </c>
      <c r="K104" s="48">
        <v>68.887</v>
      </c>
      <c r="L104" s="48">
        <v>92.612</v>
      </c>
      <c r="M104" s="49">
        <f t="shared" si="17"/>
        <v>-21.50500000000001</v>
      </c>
      <c r="N104" s="48">
        <v>114.117</v>
      </c>
      <c r="O104" s="50">
        <v>583</v>
      </c>
      <c r="P104" s="50">
        <v>0</v>
      </c>
      <c r="Q104" s="51">
        <f t="shared" si="18"/>
        <v>583</v>
      </c>
      <c r="R104" s="52">
        <v>3825</v>
      </c>
    </row>
    <row r="105" spans="2:18" ht="15.75">
      <c r="B105" s="144">
        <f t="shared" si="19"/>
        <v>12</v>
      </c>
      <c r="C105" s="43" t="s">
        <v>108</v>
      </c>
      <c r="D105" s="44">
        <v>41090</v>
      </c>
      <c r="E105" s="45">
        <v>948.3998</v>
      </c>
      <c r="F105" s="46">
        <v>10</v>
      </c>
      <c r="G105" s="47">
        <f t="shared" si="16"/>
        <v>94.83998</v>
      </c>
      <c r="H105" s="48">
        <v>-2366.059172</v>
      </c>
      <c r="I105" s="48">
        <v>2759.798312</v>
      </c>
      <c r="J105" s="48">
        <v>1103.744233</v>
      </c>
      <c r="K105" s="48">
        <v>17.404622</v>
      </c>
      <c r="L105" s="48">
        <v>-506.773804</v>
      </c>
      <c r="M105" s="49">
        <f t="shared" si="17"/>
        <v>0</v>
      </c>
      <c r="N105" s="48">
        <v>-506.773804</v>
      </c>
      <c r="O105" s="50">
        <v>0</v>
      </c>
      <c r="P105" s="50">
        <v>0</v>
      </c>
      <c r="Q105" s="51">
        <f t="shared" si="18"/>
        <v>0</v>
      </c>
      <c r="R105" s="52">
        <v>726</v>
      </c>
    </row>
    <row r="106" spans="2:18" ht="15.75">
      <c r="B106" s="144">
        <f t="shared" si="19"/>
        <v>13</v>
      </c>
      <c r="C106" s="43" t="s">
        <v>109</v>
      </c>
      <c r="D106" s="44">
        <v>41090</v>
      </c>
      <c r="E106" s="45">
        <v>3891.133</v>
      </c>
      <c r="F106" s="46">
        <v>10</v>
      </c>
      <c r="G106" s="47">
        <f t="shared" si="16"/>
        <v>389.1133</v>
      </c>
      <c r="H106" s="48">
        <v>4030.003</v>
      </c>
      <c r="I106" s="48">
        <v>21041.362</v>
      </c>
      <c r="J106" s="48">
        <v>7046.551</v>
      </c>
      <c r="K106" s="48">
        <v>27.266</v>
      </c>
      <c r="L106" s="48">
        <v>423.911</v>
      </c>
      <c r="M106" s="49">
        <f t="shared" si="17"/>
        <v>40.769000000000005</v>
      </c>
      <c r="N106" s="48">
        <v>383.142</v>
      </c>
      <c r="O106" s="50">
        <v>0</v>
      </c>
      <c r="P106" s="50">
        <v>0</v>
      </c>
      <c r="Q106" s="51">
        <f t="shared" si="18"/>
        <v>0</v>
      </c>
      <c r="R106" s="52">
        <v>6802</v>
      </c>
    </row>
    <row r="107" spans="2:18" ht="15.75">
      <c r="B107" s="144">
        <f t="shared" si="19"/>
        <v>14</v>
      </c>
      <c r="C107" s="43" t="s">
        <v>110</v>
      </c>
      <c r="D107" s="44">
        <v>41090</v>
      </c>
      <c r="E107" s="45">
        <v>350</v>
      </c>
      <c r="F107" s="46">
        <v>10</v>
      </c>
      <c r="G107" s="47">
        <f t="shared" si="16"/>
        <v>35</v>
      </c>
      <c r="H107" s="48">
        <v>32.629235</v>
      </c>
      <c r="I107" s="48">
        <v>2125.590133</v>
      </c>
      <c r="J107" s="48">
        <v>1856.05958</v>
      </c>
      <c r="K107" s="48">
        <v>139.643306</v>
      </c>
      <c r="L107" s="48">
        <v>-14.256943</v>
      </c>
      <c r="M107" s="49">
        <f t="shared" si="17"/>
        <v>7.096882000000001</v>
      </c>
      <c r="N107" s="48">
        <v>-21.353825</v>
      </c>
      <c r="O107" s="50">
        <v>0</v>
      </c>
      <c r="P107" s="50">
        <v>0</v>
      </c>
      <c r="Q107" s="51">
        <f t="shared" si="18"/>
        <v>0</v>
      </c>
      <c r="R107" s="52">
        <v>714</v>
      </c>
    </row>
    <row r="108" spans="2:18" ht="15.75">
      <c r="B108" s="144">
        <f t="shared" si="19"/>
        <v>15</v>
      </c>
      <c r="C108" s="43" t="s">
        <v>111</v>
      </c>
      <c r="D108" s="44">
        <v>41090</v>
      </c>
      <c r="E108" s="45">
        <v>13311.158</v>
      </c>
      <c r="F108" s="46">
        <v>10</v>
      </c>
      <c r="G108" s="47">
        <f t="shared" si="16"/>
        <v>1331.1158</v>
      </c>
      <c r="H108" s="48">
        <v>13905.105</v>
      </c>
      <c r="I108" s="48">
        <v>30703.465</v>
      </c>
      <c r="J108" s="48">
        <v>11523.05</v>
      </c>
      <c r="K108" s="48">
        <v>1825.445</v>
      </c>
      <c r="L108" s="48">
        <v>966.245</v>
      </c>
      <c r="M108" s="49">
        <f t="shared" si="17"/>
        <v>413.655</v>
      </c>
      <c r="N108" s="48">
        <v>552.59</v>
      </c>
      <c r="O108" s="50">
        <v>0</v>
      </c>
      <c r="P108" s="50">
        <v>0</v>
      </c>
      <c r="Q108" s="51">
        <f t="shared" si="18"/>
        <v>0</v>
      </c>
      <c r="R108" s="52">
        <v>11242</v>
      </c>
    </row>
    <row r="109" spans="2:18" ht="15.75">
      <c r="B109" s="144">
        <f t="shared" si="19"/>
        <v>16</v>
      </c>
      <c r="C109" s="43" t="s">
        <v>112</v>
      </c>
      <c r="D109" s="44">
        <v>41090</v>
      </c>
      <c r="E109" s="45">
        <v>501.6</v>
      </c>
      <c r="F109" s="46">
        <v>10</v>
      </c>
      <c r="G109" s="47">
        <f t="shared" si="16"/>
        <v>50.160000000000004</v>
      </c>
      <c r="H109" s="48">
        <v>1376.064</v>
      </c>
      <c r="I109" s="48">
        <v>3308.769</v>
      </c>
      <c r="J109" s="48">
        <v>4342.634</v>
      </c>
      <c r="K109" s="48">
        <v>205.707</v>
      </c>
      <c r="L109" s="48">
        <v>296.532</v>
      </c>
      <c r="M109" s="49">
        <f t="shared" si="17"/>
        <v>-50.197</v>
      </c>
      <c r="N109" s="48">
        <v>346.729</v>
      </c>
      <c r="O109" s="50">
        <v>10</v>
      </c>
      <c r="P109" s="50">
        <v>0</v>
      </c>
      <c r="Q109" s="51">
        <f t="shared" si="18"/>
        <v>10</v>
      </c>
      <c r="R109" s="52">
        <v>1964</v>
      </c>
    </row>
    <row r="110" spans="2:18" ht="15.75">
      <c r="B110" s="144">
        <f t="shared" si="19"/>
        <v>17</v>
      </c>
      <c r="C110" s="43" t="s">
        <v>113</v>
      </c>
      <c r="D110" s="44">
        <v>41090</v>
      </c>
      <c r="E110" s="45">
        <v>1760</v>
      </c>
      <c r="F110" s="46">
        <v>10</v>
      </c>
      <c r="G110" s="47">
        <f t="shared" si="16"/>
        <v>176</v>
      </c>
      <c r="H110" s="48">
        <v>1546.258571</v>
      </c>
      <c r="I110" s="48">
        <v>5600.266251</v>
      </c>
      <c r="J110" s="48">
        <v>1307.903515</v>
      </c>
      <c r="K110" s="48">
        <v>73.321272</v>
      </c>
      <c r="L110" s="48">
        <v>-256.573894</v>
      </c>
      <c r="M110" s="49">
        <f t="shared" si="17"/>
        <v>-285.061147</v>
      </c>
      <c r="N110" s="48">
        <v>28.487253</v>
      </c>
      <c r="O110" s="50">
        <v>0</v>
      </c>
      <c r="P110" s="50">
        <v>0</v>
      </c>
      <c r="Q110" s="51">
        <f t="shared" si="18"/>
        <v>0</v>
      </c>
      <c r="R110" s="52">
        <v>5171</v>
      </c>
    </row>
    <row r="111" spans="2:18" ht="15.75">
      <c r="B111" s="144">
        <f t="shared" si="19"/>
        <v>18</v>
      </c>
      <c r="C111" s="43" t="s">
        <v>114</v>
      </c>
      <c r="D111" s="44">
        <v>41090</v>
      </c>
      <c r="E111" s="45">
        <v>77.412</v>
      </c>
      <c r="F111" s="46">
        <v>10</v>
      </c>
      <c r="G111" s="47">
        <f t="shared" si="16"/>
        <v>7.741200000000001</v>
      </c>
      <c r="H111" s="48">
        <v>-63.778921</v>
      </c>
      <c r="I111" s="48">
        <v>855.498143</v>
      </c>
      <c r="J111" s="48">
        <v>329.2531</v>
      </c>
      <c r="K111" s="48">
        <v>1.964487</v>
      </c>
      <c r="L111" s="48">
        <v>25.958558</v>
      </c>
      <c r="M111" s="49">
        <f t="shared" si="17"/>
        <v>-6.555406000000001</v>
      </c>
      <c r="N111" s="48">
        <v>32.513964</v>
      </c>
      <c r="O111" s="50">
        <v>0</v>
      </c>
      <c r="P111" s="50">
        <v>0</v>
      </c>
      <c r="Q111" s="51">
        <f t="shared" si="18"/>
        <v>0</v>
      </c>
      <c r="R111" s="52">
        <v>947</v>
      </c>
    </row>
    <row r="112" spans="2:18" ht="15.75">
      <c r="B112" s="144">
        <f t="shared" si="19"/>
        <v>19</v>
      </c>
      <c r="C112" s="55" t="s">
        <v>115</v>
      </c>
      <c r="D112" s="44">
        <v>41090</v>
      </c>
      <c r="E112" s="151">
        <v>282.66231</v>
      </c>
      <c r="F112" s="152">
        <v>10</v>
      </c>
      <c r="G112" s="153">
        <f t="shared" si="16"/>
        <v>28.266230999999998</v>
      </c>
      <c r="H112" s="154">
        <v>207.537678</v>
      </c>
      <c r="I112" s="154">
        <v>608.498828</v>
      </c>
      <c r="J112" s="154">
        <v>54.553475</v>
      </c>
      <c r="K112" s="154">
        <v>0.117425</v>
      </c>
      <c r="L112" s="154">
        <v>-11.826669</v>
      </c>
      <c r="M112" s="155">
        <f t="shared" si="17"/>
        <v>1.04791</v>
      </c>
      <c r="N112" s="154">
        <v>-12.874579</v>
      </c>
      <c r="O112" s="156">
        <v>0</v>
      </c>
      <c r="P112" s="156">
        <v>0</v>
      </c>
      <c r="Q112" s="157">
        <f t="shared" si="18"/>
        <v>0</v>
      </c>
      <c r="R112" s="158">
        <v>2319</v>
      </c>
    </row>
    <row r="113" spans="2:18" ht="15.75">
      <c r="B113" s="144">
        <f t="shared" si="19"/>
        <v>20</v>
      </c>
      <c r="C113" s="43" t="s">
        <v>116</v>
      </c>
      <c r="D113" s="44">
        <v>41090</v>
      </c>
      <c r="E113" s="45">
        <v>4002.739</v>
      </c>
      <c r="F113" s="46">
        <v>10</v>
      </c>
      <c r="G113" s="47">
        <f t="shared" si="16"/>
        <v>400.2739</v>
      </c>
      <c r="H113" s="48">
        <v>587.335</v>
      </c>
      <c r="I113" s="48">
        <v>12528.398</v>
      </c>
      <c r="J113" s="48">
        <v>4976.032</v>
      </c>
      <c r="K113" s="48">
        <v>989.224</v>
      </c>
      <c r="L113" s="48">
        <v>-191.674</v>
      </c>
      <c r="M113" s="49">
        <f t="shared" si="17"/>
        <v>49.75999999999999</v>
      </c>
      <c r="N113" s="48">
        <v>-241.434</v>
      </c>
      <c r="O113" s="50">
        <v>0</v>
      </c>
      <c r="P113" s="50">
        <v>0</v>
      </c>
      <c r="Q113" s="51">
        <f t="shared" si="18"/>
        <v>0</v>
      </c>
      <c r="R113" s="52">
        <v>2423</v>
      </c>
    </row>
    <row r="114" spans="2:18" ht="15.75">
      <c r="B114" s="144">
        <f t="shared" si="19"/>
        <v>21</v>
      </c>
      <c r="C114" s="43" t="s">
        <v>117</v>
      </c>
      <c r="D114" s="44">
        <v>41090</v>
      </c>
      <c r="E114" s="45">
        <v>32</v>
      </c>
      <c r="F114" s="46">
        <v>5</v>
      </c>
      <c r="G114" s="47">
        <f t="shared" si="16"/>
        <v>6.4</v>
      </c>
      <c r="H114" s="48">
        <v>12.805363</v>
      </c>
      <c r="I114" s="48">
        <v>18.20629</v>
      </c>
      <c r="J114" s="48">
        <v>0</v>
      </c>
      <c r="K114" s="48">
        <v>0.00115</v>
      </c>
      <c r="L114" s="48">
        <v>-5.558094</v>
      </c>
      <c r="M114" s="49">
        <f t="shared" si="17"/>
        <v>0.009736000000000189</v>
      </c>
      <c r="N114" s="48">
        <v>-5.56783</v>
      </c>
      <c r="O114" s="50">
        <v>0</v>
      </c>
      <c r="P114" s="50">
        <v>0</v>
      </c>
      <c r="Q114" s="51">
        <f t="shared" si="18"/>
        <v>0</v>
      </c>
      <c r="R114" s="52">
        <v>1572</v>
      </c>
    </row>
    <row r="115" spans="2:18" ht="15.75">
      <c r="B115" s="144">
        <f t="shared" si="19"/>
        <v>22</v>
      </c>
      <c r="C115" s="43" t="s">
        <v>118</v>
      </c>
      <c r="D115" s="44">
        <v>41090</v>
      </c>
      <c r="E115" s="45">
        <v>581.282</v>
      </c>
      <c r="F115" s="46">
        <v>10</v>
      </c>
      <c r="G115" s="47">
        <f t="shared" si="16"/>
        <v>58.12820000000001</v>
      </c>
      <c r="H115" s="48">
        <v>-2951.85</v>
      </c>
      <c r="I115" s="48">
        <v>10670.147</v>
      </c>
      <c r="J115" s="48">
        <v>0</v>
      </c>
      <c r="K115" s="48">
        <v>507.524</v>
      </c>
      <c r="L115" s="48">
        <v>-745.586</v>
      </c>
      <c r="M115" s="49">
        <f t="shared" si="17"/>
        <v>-409.843</v>
      </c>
      <c r="N115" s="48">
        <v>-335.743</v>
      </c>
      <c r="O115" s="50">
        <v>0</v>
      </c>
      <c r="P115" s="50">
        <v>0</v>
      </c>
      <c r="Q115" s="51">
        <f t="shared" si="18"/>
        <v>0</v>
      </c>
      <c r="R115" s="52">
        <v>2328</v>
      </c>
    </row>
    <row r="116" spans="2:18" ht="15.75">
      <c r="B116" s="144">
        <f t="shared" si="19"/>
        <v>23</v>
      </c>
      <c r="C116" s="90" t="s">
        <v>119</v>
      </c>
      <c r="D116" s="44">
        <v>41090</v>
      </c>
      <c r="E116" s="45">
        <v>145.48676</v>
      </c>
      <c r="F116" s="46">
        <v>10</v>
      </c>
      <c r="G116" s="47">
        <f t="shared" si="16"/>
        <v>14.548676</v>
      </c>
      <c r="H116" s="48">
        <v>263.384886</v>
      </c>
      <c r="I116" s="48">
        <v>944.769595</v>
      </c>
      <c r="J116" s="48">
        <v>1187.312837</v>
      </c>
      <c r="K116" s="48">
        <v>43.256355</v>
      </c>
      <c r="L116" s="48">
        <v>3.435464</v>
      </c>
      <c r="M116" s="49">
        <f t="shared" si="17"/>
        <v>2.767935</v>
      </c>
      <c r="N116" s="48">
        <v>0.667529</v>
      </c>
      <c r="O116" s="50">
        <v>0</v>
      </c>
      <c r="P116" s="50">
        <v>0</v>
      </c>
      <c r="Q116" s="51">
        <f t="shared" si="18"/>
        <v>0</v>
      </c>
      <c r="R116" s="52">
        <v>327</v>
      </c>
    </row>
    <row r="117" spans="2:18" ht="15.75">
      <c r="B117" s="144">
        <f t="shared" si="19"/>
        <v>24</v>
      </c>
      <c r="C117" s="43" t="s">
        <v>120</v>
      </c>
      <c r="D117" s="44">
        <v>41090</v>
      </c>
      <c r="E117" s="45">
        <v>1287.57241</v>
      </c>
      <c r="F117" s="46">
        <v>10</v>
      </c>
      <c r="G117" s="47">
        <f t="shared" si="16"/>
        <v>128.757241</v>
      </c>
      <c r="H117" s="48">
        <v>3756.455356</v>
      </c>
      <c r="I117" s="48">
        <v>9212.877408</v>
      </c>
      <c r="J117" s="48">
        <v>9316.380873</v>
      </c>
      <c r="K117" s="48">
        <v>626.060398</v>
      </c>
      <c r="L117" s="48">
        <v>2035.984386</v>
      </c>
      <c r="M117" s="49">
        <f t="shared" si="17"/>
        <v>375.47300900000005</v>
      </c>
      <c r="N117" s="48">
        <v>1660.511377</v>
      </c>
      <c r="O117" s="50">
        <v>30</v>
      </c>
      <c r="P117" s="50">
        <v>0</v>
      </c>
      <c r="Q117" s="51">
        <f t="shared" si="18"/>
        <v>30</v>
      </c>
      <c r="R117" s="52">
        <v>2421</v>
      </c>
    </row>
    <row r="118" spans="2:18" ht="15.75">
      <c r="B118" s="144">
        <f t="shared" si="19"/>
        <v>25</v>
      </c>
      <c r="C118" s="43" t="s">
        <v>121</v>
      </c>
      <c r="D118" s="44">
        <v>41274</v>
      </c>
      <c r="E118" s="45">
        <v>13126.44488</v>
      </c>
      <c r="F118" s="46">
        <v>10</v>
      </c>
      <c r="G118" s="47">
        <f t="shared" si="16"/>
        <v>1312.644488</v>
      </c>
      <c r="H118" s="48">
        <v>10188.999193</v>
      </c>
      <c r="I118" s="48">
        <v>19527.866964</v>
      </c>
      <c r="J118" s="48">
        <v>9624.089061</v>
      </c>
      <c r="K118" s="48">
        <v>1052.757442</v>
      </c>
      <c r="L118" s="48">
        <v>1154.019575</v>
      </c>
      <c r="M118" s="49">
        <f t="shared" si="17"/>
        <v>-334.190707</v>
      </c>
      <c r="N118" s="48">
        <v>1488.210282</v>
      </c>
      <c r="O118" s="50">
        <v>3</v>
      </c>
      <c r="P118" s="50">
        <v>0</v>
      </c>
      <c r="Q118" s="51">
        <f t="shared" si="18"/>
        <v>3</v>
      </c>
      <c r="R118" s="52">
        <v>9358</v>
      </c>
    </row>
    <row r="119" spans="2:18" ht="15.75">
      <c r="B119" s="144">
        <f t="shared" si="19"/>
        <v>26</v>
      </c>
      <c r="C119" s="43" t="s">
        <v>122</v>
      </c>
      <c r="D119" s="44">
        <v>41090</v>
      </c>
      <c r="E119" s="45">
        <v>3233.75</v>
      </c>
      <c r="F119" s="46">
        <v>10</v>
      </c>
      <c r="G119" s="47">
        <f t="shared" si="16"/>
        <v>323.375</v>
      </c>
      <c r="H119" s="48">
        <v>33261.745</v>
      </c>
      <c r="I119" s="48">
        <v>40631.241</v>
      </c>
      <c r="J119" s="48">
        <v>33322.535</v>
      </c>
      <c r="K119" s="48">
        <v>253.234</v>
      </c>
      <c r="L119" s="48">
        <v>8323.977</v>
      </c>
      <c r="M119" s="49">
        <f t="shared" si="17"/>
        <v>1541.5610000000006</v>
      </c>
      <c r="N119" s="48">
        <v>6782.416</v>
      </c>
      <c r="O119" s="50">
        <v>60</v>
      </c>
      <c r="P119" s="50">
        <v>0</v>
      </c>
      <c r="Q119" s="51">
        <f t="shared" si="18"/>
        <v>60</v>
      </c>
      <c r="R119" s="52">
        <v>7653</v>
      </c>
    </row>
    <row r="120" spans="2:18" ht="15.75">
      <c r="B120" s="144">
        <f t="shared" si="19"/>
        <v>27</v>
      </c>
      <c r="C120" s="43" t="s">
        <v>123</v>
      </c>
      <c r="D120" s="44">
        <v>41090</v>
      </c>
      <c r="E120" s="45">
        <v>5277.34</v>
      </c>
      <c r="F120" s="46">
        <v>10</v>
      </c>
      <c r="G120" s="47">
        <f t="shared" si="16"/>
        <v>527.734</v>
      </c>
      <c r="H120" s="48">
        <v>3828.861</v>
      </c>
      <c r="I120" s="48">
        <v>32727.973</v>
      </c>
      <c r="J120" s="48">
        <v>15461.356</v>
      </c>
      <c r="K120" s="48">
        <v>2350.565</v>
      </c>
      <c r="L120" s="48">
        <v>444.066</v>
      </c>
      <c r="M120" s="49">
        <f t="shared" si="17"/>
        <v>-52.12800000000004</v>
      </c>
      <c r="N120" s="48">
        <v>496.194</v>
      </c>
      <c r="O120" s="50">
        <v>0</v>
      </c>
      <c r="P120" s="50">
        <v>0</v>
      </c>
      <c r="Q120" s="51">
        <f t="shared" si="18"/>
        <v>0</v>
      </c>
      <c r="R120" s="52">
        <v>11389</v>
      </c>
    </row>
    <row r="121" spans="2:18" ht="15.75">
      <c r="B121" s="144">
        <f t="shared" si="19"/>
        <v>28</v>
      </c>
      <c r="C121" s="55" t="s">
        <v>124</v>
      </c>
      <c r="D121" s="44">
        <v>41090</v>
      </c>
      <c r="E121" s="151">
        <v>1292.60908</v>
      </c>
      <c r="F121" s="152">
        <v>10</v>
      </c>
      <c r="G121" s="153">
        <f t="shared" si="16"/>
        <v>129.260908</v>
      </c>
      <c r="H121" s="154">
        <v>2994.291417</v>
      </c>
      <c r="I121" s="154">
        <v>10729.878099</v>
      </c>
      <c r="J121" s="154">
        <v>4789.007428</v>
      </c>
      <c r="K121" s="154">
        <v>654.810313</v>
      </c>
      <c r="L121" s="154">
        <v>533.058188</v>
      </c>
      <c r="M121" s="155">
        <f t="shared" si="17"/>
        <v>186.571734</v>
      </c>
      <c r="N121" s="154">
        <v>346.486454</v>
      </c>
      <c r="O121" s="156">
        <v>0</v>
      </c>
      <c r="P121" s="156">
        <v>0</v>
      </c>
      <c r="Q121" s="157">
        <f t="shared" si="18"/>
        <v>0</v>
      </c>
      <c r="R121" s="158">
        <v>4496</v>
      </c>
    </row>
    <row r="122" spans="2:18" ht="15.75">
      <c r="B122" s="144">
        <f t="shared" si="19"/>
        <v>29</v>
      </c>
      <c r="C122" s="43" t="s">
        <v>125</v>
      </c>
      <c r="D122" s="44">
        <v>41090</v>
      </c>
      <c r="E122" s="45">
        <v>2271.489</v>
      </c>
      <c r="F122" s="46">
        <v>10</v>
      </c>
      <c r="G122" s="47">
        <f t="shared" si="16"/>
        <v>227.1489</v>
      </c>
      <c r="H122" s="48">
        <v>3136.464</v>
      </c>
      <c r="I122" s="48">
        <v>10110.521</v>
      </c>
      <c r="J122" s="48">
        <v>6487.127</v>
      </c>
      <c r="K122" s="48">
        <v>328.024</v>
      </c>
      <c r="L122" s="48">
        <v>924.34</v>
      </c>
      <c r="M122" s="49">
        <f t="shared" si="17"/>
        <v>322.823</v>
      </c>
      <c r="N122" s="48">
        <v>601.517</v>
      </c>
      <c r="O122" s="50">
        <v>0</v>
      </c>
      <c r="P122" s="50">
        <v>0</v>
      </c>
      <c r="Q122" s="51">
        <f t="shared" si="18"/>
        <v>0</v>
      </c>
      <c r="R122" s="52">
        <v>7406</v>
      </c>
    </row>
    <row r="123" spans="2:18" ht="15.75">
      <c r="B123" s="144">
        <f t="shared" si="19"/>
        <v>30</v>
      </c>
      <c r="C123" s="43" t="s">
        <v>126</v>
      </c>
      <c r="D123" s="44">
        <v>41090</v>
      </c>
      <c r="E123" s="45">
        <v>200</v>
      </c>
      <c r="F123" s="46">
        <v>10</v>
      </c>
      <c r="G123" s="47">
        <f t="shared" si="16"/>
        <v>20</v>
      </c>
      <c r="H123" s="48">
        <v>197.092168</v>
      </c>
      <c r="I123" s="48">
        <v>328.989914</v>
      </c>
      <c r="J123" s="48">
        <v>544.316927</v>
      </c>
      <c r="K123" s="48">
        <v>11.871773</v>
      </c>
      <c r="L123" s="48">
        <v>-1.031425</v>
      </c>
      <c r="M123" s="49">
        <f t="shared" si="17"/>
        <v>5.723311000000001</v>
      </c>
      <c r="N123" s="48">
        <v>-6.754736</v>
      </c>
      <c r="O123" s="50">
        <v>0</v>
      </c>
      <c r="P123" s="50">
        <v>0</v>
      </c>
      <c r="Q123" s="51">
        <f t="shared" si="18"/>
        <v>0</v>
      </c>
      <c r="R123" s="52">
        <v>785</v>
      </c>
    </row>
    <row r="124" spans="2:18" ht="15.75">
      <c r="B124" s="144">
        <f t="shared" si="19"/>
        <v>31</v>
      </c>
      <c r="C124" s="43" t="s">
        <v>127</v>
      </c>
      <c r="D124" s="44">
        <v>41090</v>
      </c>
      <c r="E124" s="45">
        <v>721.277</v>
      </c>
      <c r="F124" s="46">
        <v>5</v>
      </c>
      <c r="G124" s="47">
        <f t="shared" si="16"/>
        <v>144.2554</v>
      </c>
      <c r="H124" s="48">
        <v>1709.479</v>
      </c>
      <c r="I124" s="48">
        <v>4944.851</v>
      </c>
      <c r="J124" s="48">
        <v>4630.457</v>
      </c>
      <c r="K124" s="48">
        <v>365.94</v>
      </c>
      <c r="L124" s="48">
        <v>190.36</v>
      </c>
      <c r="M124" s="49">
        <f t="shared" si="17"/>
        <v>115.78200000000001</v>
      </c>
      <c r="N124" s="48">
        <v>74.578</v>
      </c>
      <c r="O124" s="50">
        <v>0</v>
      </c>
      <c r="P124" s="50">
        <v>0</v>
      </c>
      <c r="Q124" s="51">
        <f t="shared" si="18"/>
        <v>0</v>
      </c>
      <c r="R124" s="52">
        <v>2729</v>
      </c>
    </row>
    <row r="125" spans="2:18" ht="15.75">
      <c r="B125" s="144">
        <f t="shared" si="19"/>
        <v>32</v>
      </c>
      <c r="C125" s="43" t="s">
        <v>128</v>
      </c>
      <c r="D125" s="44">
        <v>41090</v>
      </c>
      <c r="E125" s="45">
        <v>997.181</v>
      </c>
      <c r="F125" s="46">
        <v>10</v>
      </c>
      <c r="G125" s="47">
        <f t="shared" si="16"/>
        <v>99.7181</v>
      </c>
      <c r="H125" s="48">
        <v>958.24</v>
      </c>
      <c r="I125" s="48">
        <v>2041.987</v>
      </c>
      <c r="J125" s="48">
        <v>2314.211</v>
      </c>
      <c r="K125" s="48">
        <v>96.498</v>
      </c>
      <c r="L125" s="48">
        <v>-7.422</v>
      </c>
      <c r="M125" s="49">
        <f t="shared" si="17"/>
        <v>36.46</v>
      </c>
      <c r="N125" s="48">
        <v>-43.882</v>
      </c>
      <c r="O125" s="50">
        <v>0</v>
      </c>
      <c r="P125" s="50">
        <v>0</v>
      </c>
      <c r="Q125" s="51">
        <f t="shared" si="18"/>
        <v>0</v>
      </c>
      <c r="R125" s="52">
        <v>1015</v>
      </c>
    </row>
    <row r="126" spans="2:18" ht="15.75">
      <c r="B126" s="144">
        <f t="shared" si="19"/>
        <v>33</v>
      </c>
      <c r="C126" s="43" t="s">
        <v>129</v>
      </c>
      <c r="D126" s="44">
        <v>41090</v>
      </c>
      <c r="E126" s="45">
        <v>4278.385</v>
      </c>
      <c r="F126" s="46">
        <v>10</v>
      </c>
      <c r="G126" s="47">
        <f t="shared" si="16"/>
        <v>427.8385</v>
      </c>
      <c r="H126" s="48">
        <v>-1619.155</v>
      </c>
      <c r="I126" s="48">
        <v>2225.77</v>
      </c>
      <c r="J126" s="48">
        <v>95.619</v>
      </c>
      <c r="K126" s="48">
        <v>48.093</v>
      </c>
      <c r="L126" s="48">
        <v>-311.855</v>
      </c>
      <c r="M126" s="49">
        <f t="shared" si="17"/>
        <v>6.3629999999999995</v>
      </c>
      <c r="N126" s="48">
        <v>-318.218</v>
      </c>
      <c r="O126" s="50">
        <v>0</v>
      </c>
      <c r="P126" s="50">
        <v>0</v>
      </c>
      <c r="Q126" s="51">
        <f t="shared" si="18"/>
        <v>0</v>
      </c>
      <c r="R126" s="52">
        <v>14731</v>
      </c>
    </row>
    <row r="127" spans="2:18" ht="15.75">
      <c r="B127" s="70"/>
      <c r="C127" s="71"/>
      <c r="D127" s="71"/>
      <c r="E127" s="72"/>
      <c r="F127" s="145"/>
      <c r="G127" s="74"/>
      <c r="H127" s="75"/>
      <c r="I127" s="75"/>
      <c r="J127" s="75"/>
      <c r="K127" s="75"/>
      <c r="L127" s="75"/>
      <c r="M127" s="76"/>
      <c r="N127" s="75"/>
      <c r="O127" s="77"/>
      <c r="P127" s="77"/>
      <c r="Q127" s="78"/>
      <c r="R127" s="79"/>
    </row>
    <row r="128" spans="2:18" ht="18.75">
      <c r="B128" s="70"/>
      <c r="C128" s="140" t="s">
        <v>84</v>
      </c>
      <c r="D128" s="71"/>
      <c r="E128" s="72"/>
      <c r="F128" s="145"/>
      <c r="G128" s="74"/>
      <c r="H128" s="75"/>
      <c r="I128" s="75"/>
      <c r="J128" s="75"/>
      <c r="K128" s="75"/>
      <c r="L128" s="75"/>
      <c r="M128" s="76"/>
      <c r="N128" s="75"/>
      <c r="O128" s="77"/>
      <c r="P128" s="77"/>
      <c r="Q128" s="78"/>
      <c r="R128" s="79"/>
    </row>
    <row r="129" spans="2:18" ht="15.75">
      <c r="B129" s="144">
        <v>1</v>
      </c>
      <c r="C129" s="43" t="s">
        <v>130</v>
      </c>
      <c r="D129" s="44">
        <v>41090</v>
      </c>
      <c r="E129" s="45">
        <v>30</v>
      </c>
      <c r="F129" s="46">
        <v>10</v>
      </c>
      <c r="G129" s="47">
        <f>+E129/F129</f>
        <v>3</v>
      </c>
      <c r="H129" s="48">
        <v>-23.497791</v>
      </c>
      <c r="I129" s="48">
        <v>302.13052</v>
      </c>
      <c r="J129" s="48">
        <v>0.08607</v>
      </c>
      <c r="K129" s="48">
        <v>0.001286</v>
      </c>
      <c r="L129" s="48">
        <v>-3.012788</v>
      </c>
      <c r="M129" s="49">
        <f>+L129-N129</f>
        <v>0.020687999999999818</v>
      </c>
      <c r="N129" s="48">
        <v>-3.033476</v>
      </c>
      <c r="O129" s="50">
        <v>0</v>
      </c>
      <c r="P129" s="50">
        <v>0</v>
      </c>
      <c r="Q129" s="51">
        <f>SUM(O129:P129)</f>
        <v>0</v>
      </c>
      <c r="R129" s="52">
        <v>875</v>
      </c>
    </row>
    <row r="130" spans="2:18" ht="15.75">
      <c r="B130" s="144">
        <f>+B129+1</f>
        <v>2</v>
      </c>
      <c r="C130" s="43" t="s">
        <v>131</v>
      </c>
      <c r="D130" s="44">
        <v>41090</v>
      </c>
      <c r="E130" s="45">
        <v>23.228</v>
      </c>
      <c r="F130" s="46">
        <v>10</v>
      </c>
      <c r="G130" s="47">
        <f>+E130/F130</f>
        <v>2.3228</v>
      </c>
      <c r="H130" s="48"/>
      <c r="I130" s="48"/>
      <c r="J130" s="48"/>
      <c r="K130" s="48"/>
      <c r="L130" s="48">
        <v>-1.786</v>
      </c>
      <c r="M130" s="49">
        <f>+L130-N130</f>
        <v>0</v>
      </c>
      <c r="N130" s="48">
        <v>-1.786</v>
      </c>
      <c r="O130" s="50">
        <v>0</v>
      </c>
      <c r="P130" s="50">
        <v>0</v>
      </c>
      <c r="Q130" s="51">
        <f>SUM(O130:P130)</f>
        <v>0</v>
      </c>
      <c r="R130" s="52"/>
    </row>
    <row r="131" spans="2:18" ht="15.75">
      <c r="B131" s="144">
        <f>+B130+1</f>
        <v>3</v>
      </c>
      <c r="C131" s="43" t="s">
        <v>132</v>
      </c>
      <c r="D131" s="44">
        <v>41090</v>
      </c>
      <c r="E131" s="45"/>
      <c r="F131" s="46">
        <v>10</v>
      </c>
      <c r="G131" s="47">
        <f>+E131/F131</f>
        <v>0</v>
      </c>
      <c r="H131" s="48"/>
      <c r="I131" s="48"/>
      <c r="J131" s="48"/>
      <c r="K131" s="48"/>
      <c r="L131" s="48"/>
      <c r="M131" s="49">
        <f>+L131-N131</f>
        <v>0</v>
      </c>
      <c r="N131" s="48"/>
      <c r="O131" s="50"/>
      <c r="P131" s="50"/>
      <c r="Q131" s="51">
        <f>SUM(O131:P131)</f>
        <v>0</v>
      </c>
      <c r="R131" s="52"/>
    </row>
    <row r="132" spans="2:18" ht="15.75">
      <c r="B132" s="144"/>
      <c r="D132" s="43"/>
      <c r="E132" s="45"/>
      <c r="F132" s="159"/>
      <c r="G132" s="47"/>
      <c r="H132" s="48"/>
      <c r="I132" s="48"/>
      <c r="J132" s="48"/>
      <c r="K132" s="48"/>
      <c r="L132" s="48"/>
      <c r="M132" s="49"/>
      <c r="N132" s="48"/>
      <c r="O132" s="50"/>
      <c r="P132" s="50"/>
      <c r="Q132" s="51"/>
      <c r="R132" s="52"/>
    </row>
    <row r="133" spans="2:18" s="103" customFormat="1" ht="15.75">
      <c r="B133" s="95">
        <f>COUNT(B94:B132)</f>
        <v>36</v>
      </c>
      <c r="C133" s="96"/>
      <c r="D133" s="96"/>
      <c r="E133" s="96">
        <f>SUBTOTAL(9,E94:E132)</f>
        <v>76873.71797999999</v>
      </c>
      <c r="F133" s="90"/>
      <c r="G133" s="98">
        <f aca="true" t="shared" si="20" ref="G133:N133">SUBTOTAL(9,G94:G132)</f>
        <v>7762.699498</v>
      </c>
      <c r="H133" s="96">
        <f t="shared" si="20"/>
        <v>136856.19597899998</v>
      </c>
      <c r="I133" s="96">
        <f t="shared" si="20"/>
        <v>337576.10497100005</v>
      </c>
      <c r="J133" s="96">
        <f t="shared" si="20"/>
        <v>193437.83523000006</v>
      </c>
      <c r="K133" s="96">
        <f t="shared" si="20"/>
        <v>14383.156707000002</v>
      </c>
      <c r="L133" s="96">
        <f t="shared" si="20"/>
        <v>24580.150507000002</v>
      </c>
      <c r="M133" s="98">
        <f t="shared" si="20"/>
        <v>3797.3118249999998</v>
      </c>
      <c r="N133" s="96">
        <f t="shared" si="20"/>
        <v>20782.838682</v>
      </c>
      <c r="O133" s="142"/>
      <c r="P133" s="142"/>
      <c r="Q133" s="101"/>
      <c r="R133" s="102">
        <f>SUBTOTAL(9,R94:R132)</f>
        <v>135542</v>
      </c>
    </row>
    <row r="134" spans="2:18" s="103" customFormat="1" ht="15.75">
      <c r="B134" s="104"/>
      <c r="C134" s="146"/>
      <c r="D134" s="146"/>
      <c r="E134" s="146"/>
      <c r="F134" s="105"/>
      <c r="G134" s="147"/>
      <c r="H134" s="146"/>
      <c r="I134" s="146"/>
      <c r="J134" s="146"/>
      <c r="K134" s="146"/>
      <c r="L134" s="146"/>
      <c r="M134" s="147"/>
      <c r="N134" s="146"/>
      <c r="O134" s="148"/>
      <c r="P134" s="148"/>
      <c r="Q134" s="149"/>
      <c r="R134" s="150"/>
    </row>
    <row r="135" spans="2:18" ht="15.75">
      <c r="B135" s="70"/>
      <c r="C135" s="71"/>
      <c r="D135" s="71"/>
      <c r="E135" s="72"/>
      <c r="F135" s="73"/>
      <c r="G135" s="74"/>
      <c r="H135" s="75"/>
      <c r="I135" s="75"/>
      <c r="J135" s="75"/>
      <c r="K135" s="75"/>
      <c r="L135" s="75"/>
      <c r="M135" s="76"/>
      <c r="N135" s="75"/>
      <c r="O135" s="77"/>
      <c r="P135" s="77"/>
      <c r="Q135" s="78"/>
      <c r="R135" s="79"/>
    </row>
    <row r="136" spans="2:18" ht="18">
      <c r="B136" s="70"/>
      <c r="C136" s="115" t="s">
        <v>133</v>
      </c>
      <c r="D136" s="80"/>
      <c r="E136" s="72"/>
      <c r="F136" s="73"/>
      <c r="G136" s="74"/>
      <c r="H136" s="75"/>
      <c r="I136" s="75"/>
      <c r="J136" s="75"/>
      <c r="K136" s="75"/>
      <c r="L136" s="75"/>
      <c r="M136" s="76"/>
      <c r="N136" s="75"/>
      <c r="O136" s="77"/>
      <c r="P136" s="77"/>
      <c r="Q136" s="78"/>
      <c r="R136" s="79"/>
    </row>
    <row r="137" spans="2:18" ht="15.75">
      <c r="B137" s="116"/>
      <c r="C137" s="117"/>
      <c r="D137" s="117"/>
      <c r="E137" s="118"/>
      <c r="F137" s="119"/>
      <c r="G137" s="120"/>
      <c r="H137" s="121"/>
      <c r="I137" s="121"/>
      <c r="J137" s="121"/>
      <c r="K137" s="121"/>
      <c r="L137" s="121"/>
      <c r="M137" s="122"/>
      <c r="N137" s="121"/>
      <c r="O137" s="123"/>
      <c r="P137" s="123"/>
      <c r="Q137" s="124"/>
      <c r="R137" s="125"/>
    </row>
    <row r="138" spans="2:18" ht="15.75">
      <c r="B138" s="143">
        <v>1</v>
      </c>
      <c r="C138" s="127" t="s">
        <v>134</v>
      </c>
      <c r="D138" s="44">
        <v>41090</v>
      </c>
      <c r="E138" s="128">
        <v>30</v>
      </c>
      <c r="F138" s="160">
        <v>5</v>
      </c>
      <c r="G138" s="130">
        <f aca="true" t="shared" si="21" ref="G138:G147">+E138/F138</f>
        <v>6</v>
      </c>
      <c r="H138" s="131">
        <v>-9.346</v>
      </c>
      <c r="I138" s="131">
        <v>9.414</v>
      </c>
      <c r="J138" s="131">
        <v>0</v>
      </c>
      <c r="K138" s="131">
        <v>0.136</v>
      </c>
      <c r="L138" s="131">
        <v>1.495</v>
      </c>
      <c r="M138" s="132">
        <f aca="true" t="shared" si="22" ref="M138:M147">+L138-N138</f>
        <v>0.28</v>
      </c>
      <c r="N138" s="131">
        <v>1.215</v>
      </c>
      <c r="O138" s="133">
        <v>0</v>
      </c>
      <c r="P138" s="133">
        <v>0</v>
      </c>
      <c r="Q138" s="134">
        <f aca="true" t="shared" si="23" ref="Q138:Q147">SUM(O138:P138)</f>
        <v>0</v>
      </c>
      <c r="R138" s="135">
        <v>1193</v>
      </c>
    </row>
    <row r="139" spans="2:18" ht="15.75">
      <c r="B139" s="144">
        <f aca="true" t="shared" si="24" ref="B139:B147">+B138+1</f>
        <v>2</v>
      </c>
      <c r="C139" s="43" t="s">
        <v>135</v>
      </c>
      <c r="D139" s="44">
        <v>41090</v>
      </c>
      <c r="E139" s="45">
        <v>172.125</v>
      </c>
      <c r="F139" s="159">
        <v>10</v>
      </c>
      <c r="G139" s="47">
        <f t="shared" si="21"/>
        <v>17.2125</v>
      </c>
      <c r="H139" s="48">
        <v>911.129</v>
      </c>
      <c r="I139" s="48">
        <v>2432.938</v>
      </c>
      <c r="J139" s="48">
        <v>3256.878</v>
      </c>
      <c r="K139" s="48">
        <v>154.653</v>
      </c>
      <c r="L139" s="48">
        <v>53.491</v>
      </c>
      <c r="M139" s="49">
        <f t="shared" si="22"/>
        <v>-18.040000000000006</v>
      </c>
      <c r="N139" s="48">
        <v>71.531</v>
      </c>
      <c r="O139" s="50">
        <v>15</v>
      </c>
      <c r="P139" s="50">
        <v>0</v>
      </c>
      <c r="Q139" s="51">
        <f t="shared" si="23"/>
        <v>15</v>
      </c>
      <c r="R139" s="52">
        <v>1293</v>
      </c>
    </row>
    <row r="140" spans="2:18" ht="15.75">
      <c r="B140" s="144">
        <f t="shared" si="24"/>
        <v>3</v>
      </c>
      <c r="C140" s="43" t="s">
        <v>136</v>
      </c>
      <c r="D140" s="44">
        <v>41090</v>
      </c>
      <c r="E140" s="45">
        <v>229.77</v>
      </c>
      <c r="F140" s="159">
        <v>10</v>
      </c>
      <c r="G140" s="47">
        <f t="shared" si="21"/>
        <v>22.977</v>
      </c>
      <c r="H140" s="48">
        <v>96.366</v>
      </c>
      <c r="I140" s="48">
        <v>1579.307</v>
      </c>
      <c r="J140" s="48">
        <v>1921.542</v>
      </c>
      <c r="K140" s="48">
        <v>124.21</v>
      </c>
      <c r="L140" s="48">
        <v>-61.959</v>
      </c>
      <c r="M140" s="49">
        <f t="shared" si="22"/>
        <v>-2.6940000000000026</v>
      </c>
      <c r="N140" s="48">
        <v>-59.265</v>
      </c>
      <c r="O140" s="50">
        <v>0</v>
      </c>
      <c r="P140" s="50">
        <v>0</v>
      </c>
      <c r="Q140" s="51">
        <f t="shared" si="23"/>
        <v>0</v>
      </c>
      <c r="R140" s="52">
        <v>2584</v>
      </c>
    </row>
    <row r="141" spans="2:18" ht="15.75">
      <c r="B141" s="144">
        <f t="shared" si="24"/>
        <v>4</v>
      </c>
      <c r="C141" s="43" t="s">
        <v>137</v>
      </c>
      <c r="D141" s="44">
        <v>41090</v>
      </c>
      <c r="E141" s="45">
        <v>1066.831227</v>
      </c>
      <c r="F141" s="159">
        <v>10</v>
      </c>
      <c r="G141" s="47">
        <f t="shared" si="21"/>
        <v>106.68312269999998</v>
      </c>
      <c r="H141" s="48">
        <v>5392.338338</v>
      </c>
      <c r="I141" s="48">
        <v>10028.384198</v>
      </c>
      <c r="J141" s="48">
        <v>8619.601728</v>
      </c>
      <c r="K141" s="48">
        <v>79.818857</v>
      </c>
      <c r="L141" s="48">
        <v>1195.972168</v>
      </c>
      <c r="M141" s="49">
        <f t="shared" si="22"/>
        <v>35.20552999999995</v>
      </c>
      <c r="N141" s="48">
        <v>1160.766638</v>
      </c>
      <c r="O141" s="50">
        <v>50</v>
      </c>
      <c r="P141" s="50">
        <v>0</v>
      </c>
      <c r="Q141" s="51">
        <f t="shared" si="23"/>
        <v>50</v>
      </c>
      <c r="R141" s="52">
        <v>1174</v>
      </c>
    </row>
    <row r="142" spans="2:18" ht="15.75">
      <c r="B142" s="144">
        <f t="shared" si="24"/>
        <v>5</v>
      </c>
      <c r="C142" s="43" t="s">
        <v>138</v>
      </c>
      <c r="D142" s="44">
        <v>41090</v>
      </c>
      <c r="E142" s="45">
        <v>388.86</v>
      </c>
      <c r="F142" s="159">
        <v>10</v>
      </c>
      <c r="G142" s="47">
        <f t="shared" si="21"/>
        <v>38.886</v>
      </c>
      <c r="H142" s="48">
        <v>361.356626</v>
      </c>
      <c r="I142" s="48">
        <v>1123.575166</v>
      </c>
      <c r="J142" s="48">
        <v>1195.444744</v>
      </c>
      <c r="K142" s="48">
        <v>2.357184</v>
      </c>
      <c r="L142" s="48">
        <v>270.190438</v>
      </c>
      <c r="M142" s="49">
        <f t="shared" si="22"/>
        <v>11.95444699999996</v>
      </c>
      <c r="N142" s="48">
        <v>258.235991</v>
      </c>
      <c r="O142" s="50">
        <v>10</v>
      </c>
      <c r="P142" s="50">
        <v>0</v>
      </c>
      <c r="Q142" s="51">
        <f t="shared" si="23"/>
        <v>10</v>
      </c>
      <c r="R142" s="52">
        <v>1315</v>
      </c>
    </row>
    <row r="143" spans="2:18" ht="15.75">
      <c r="B143" s="144">
        <f t="shared" si="24"/>
        <v>6</v>
      </c>
      <c r="C143" s="43" t="s">
        <v>139</v>
      </c>
      <c r="D143" s="44">
        <v>41090</v>
      </c>
      <c r="E143" s="45">
        <v>47.42847</v>
      </c>
      <c r="F143" s="159">
        <v>10</v>
      </c>
      <c r="G143" s="47">
        <f t="shared" si="21"/>
        <v>4.742846999999999</v>
      </c>
      <c r="H143" s="48">
        <v>86.674048</v>
      </c>
      <c r="I143" s="48">
        <v>1332.983667</v>
      </c>
      <c r="J143" s="48">
        <v>1693.802259</v>
      </c>
      <c r="K143" s="48">
        <v>104.388045</v>
      </c>
      <c r="L143" s="48">
        <v>-24.610482</v>
      </c>
      <c r="M143" s="49">
        <f t="shared" si="22"/>
        <v>1.6699249999999992</v>
      </c>
      <c r="N143" s="48">
        <v>-26.280407</v>
      </c>
      <c r="O143" s="50">
        <v>0</v>
      </c>
      <c r="P143" s="50">
        <v>0</v>
      </c>
      <c r="Q143" s="51">
        <f t="shared" si="23"/>
        <v>0</v>
      </c>
      <c r="R143" s="52">
        <v>670</v>
      </c>
    </row>
    <row r="144" spans="2:18" ht="15.75">
      <c r="B144" s="144">
        <f t="shared" si="24"/>
        <v>7</v>
      </c>
      <c r="C144" s="43" t="s">
        <v>140</v>
      </c>
      <c r="D144" s="44">
        <v>41274</v>
      </c>
      <c r="E144" s="45">
        <v>843.795</v>
      </c>
      <c r="F144" s="159">
        <v>10</v>
      </c>
      <c r="G144" s="47">
        <f t="shared" si="21"/>
        <v>84.3795</v>
      </c>
      <c r="H144" s="48">
        <v>30856.308</v>
      </c>
      <c r="I144" s="48">
        <v>46030.963</v>
      </c>
      <c r="J144" s="48">
        <v>11745.29</v>
      </c>
      <c r="K144" s="48">
        <v>528.371</v>
      </c>
      <c r="L144" s="48">
        <v>-1836.873</v>
      </c>
      <c r="M144" s="49">
        <f t="shared" si="22"/>
        <v>874.5920000000001</v>
      </c>
      <c r="N144" s="48">
        <v>-2711.465</v>
      </c>
      <c r="O144" s="50">
        <v>45</v>
      </c>
      <c r="P144" s="50">
        <v>0</v>
      </c>
      <c r="Q144" s="51">
        <f t="shared" si="23"/>
        <v>45</v>
      </c>
      <c r="R144" s="52">
        <v>4050</v>
      </c>
    </row>
    <row r="145" spans="2:18" ht="15.75">
      <c r="B145" s="144">
        <f t="shared" si="24"/>
        <v>8</v>
      </c>
      <c r="C145" s="43" t="s">
        <v>141</v>
      </c>
      <c r="D145" s="44">
        <v>41182</v>
      </c>
      <c r="E145" s="45">
        <v>82.47</v>
      </c>
      <c r="F145" s="159">
        <v>10</v>
      </c>
      <c r="G145" s="47">
        <f t="shared" si="21"/>
        <v>8.247</v>
      </c>
      <c r="H145" s="48">
        <v>6520.384</v>
      </c>
      <c r="I145" s="48">
        <v>18608.551</v>
      </c>
      <c r="J145" s="48">
        <v>13834.074</v>
      </c>
      <c r="K145" s="48">
        <v>133.599</v>
      </c>
      <c r="L145" s="48">
        <v>-63.614</v>
      </c>
      <c r="M145" s="49">
        <f t="shared" si="22"/>
        <v>-58.461</v>
      </c>
      <c r="N145" s="48">
        <v>-5.153</v>
      </c>
      <c r="O145" s="50">
        <v>1200</v>
      </c>
      <c r="P145" s="50">
        <v>0</v>
      </c>
      <c r="Q145" s="51">
        <f t="shared" si="23"/>
        <v>1200</v>
      </c>
      <c r="R145" s="52">
        <v>934</v>
      </c>
    </row>
    <row r="146" spans="2:18" ht="15.75">
      <c r="B146" s="144">
        <f t="shared" si="24"/>
        <v>9</v>
      </c>
      <c r="C146" s="43" t="s">
        <v>142</v>
      </c>
      <c r="D146" s="44">
        <v>41090</v>
      </c>
      <c r="E146" s="45">
        <v>368.318</v>
      </c>
      <c r="F146" s="46">
        <v>5</v>
      </c>
      <c r="G146" s="47">
        <f t="shared" si="21"/>
        <v>73.6636</v>
      </c>
      <c r="H146" s="48">
        <v>8024.209</v>
      </c>
      <c r="I146" s="48">
        <v>10027.377</v>
      </c>
      <c r="J146" s="48">
        <v>13678.881</v>
      </c>
      <c r="K146" s="48">
        <v>118.865</v>
      </c>
      <c r="L146" s="48">
        <v>2395.796</v>
      </c>
      <c r="M146" s="49">
        <f t="shared" si="22"/>
        <v>739.1439999999998</v>
      </c>
      <c r="N146" s="48">
        <v>1656.652</v>
      </c>
      <c r="O146" s="50">
        <v>140</v>
      </c>
      <c r="P146" s="50">
        <v>10</v>
      </c>
      <c r="Q146" s="51">
        <f t="shared" si="23"/>
        <v>150</v>
      </c>
      <c r="R146" s="52">
        <v>4818</v>
      </c>
    </row>
    <row r="147" spans="2:18" ht="15.75">
      <c r="B147" s="144">
        <f t="shared" si="24"/>
        <v>10</v>
      </c>
      <c r="C147" s="43" t="s">
        <v>143</v>
      </c>
      <c r="D147" s="44">
        <v>41274</v>
      </c>
      <c r="E147" s="45">
        <v>300</v>
      </c>
      <c r="F147" s="159">
        <v>10</v>
      </c>
      <c r="G147" s="47">
        <f t="shared" si="21"/>
        <v>30</v>
      </c>
      <c r="H147" s="48">
        <v>2207.785</v>
      </c>
      <c r="I147" s="48">
        <v>11400.241</v>
      </c>
      <c r="J147" s="48">
        <v>10240.532</v>
      </c>
      <c r="K147" s="48">
        <v>171.374</v>
      </c>
      <c r="L147" s="48">
        <v>814.843</v>
      </c>
      <c r="M147" s="49">
        <f t="shared" si="22"/>
        <v>280.788</v>
      </c>
      <c r="N147" s="48">
        <v>534.055</v>
      </c>
      <c r="O147" s="50">
        <v>100</v>
      </c>
      <c r="P147" s="50">
        <v>0</v>
      </c>
      <c r="Q147" s="51">
        <f t="shared" si="23"/>
        <v>100</v>
      </c>
      <c r="R147" s="52">
        <v>1610</v>
      </c>
    </row>
    <row r="148" spans="2:18" ht="15.75">
      <c r="B148" s="70"/>
      <c r="C148" s="71"/>
      <c r="D148" s="71"/>
      <c r="E148" s="72"/>
      <c r="F148" s="73"/>
      <c r="G148" s="74"/>
      <c r="H148" s="75"/>
      <c r="I148" s="75"/>
      <c r="J148" s="75"/>
      <c r="K148" s="75"/>
      <c r="L148" s="75"/>
      <c r="M148" s="76"/>
      <c r="N148" s="75"/>
      <c r="O148" s="77"/>
      <c r="P148" s="77"/>
      <c r="Q148" s="78"/>
      <c r="R148" s="79"/>
    </row>
    <row r="149" spans="2:18" ht="18.75">
      <c r="B149" s="70"/>
      <c r="C149" s="140" t="s">
        <v>84</v>
      </c>
      <c r="D149" s="71"/>
      <c r="E149" s="72"/>
      <c r="F149" s="145"/>
      <c r="G149" s="74"/>
      <c r="H149" s="75"/>
      <c r="I149" s="75"/>
      <c r="J149" s="75"/>
      <c r="K149" s="75"/>
      <c r="L149" s="75"/>
      <c r="M149" s="76"/>
      <c r="N149" s="75"/>
      <c r="O149" s="77"/>
      <c r="P149" s="77"/>
      <c r="Q149" s="78"/>
      <c r="R149" s="79"/>
    </row>
    <row r="150" spans="2:18" ht="15.75">
      <c r="B150" s="144">
        <v>1</v>
      </c>
      <c r="C150" s="43" t="s">
        <v>144</v>
      </c>
      <c r="D150" s="44">
        <v>41090</v>
      </c>
      <c r="E150" s="45">
        <v>40</v>
      </c>
      <c r="F150" s="159">
        <v>10</v>
      </c>
      <c r="G150" s="47">
        <f>+E150/F150</f>
        <v>4</v>
      </c>
      <c r="H150" s="48"/>
      <c r="I150" s="48"/>
      <c r="J150" s="48"/>
      <c r="K150" s="48"/>
      <c r="L150" s="48">
        <v>3.703</v>
      </c>
      <c r="M150" s="49">
        <f>+L150-N150</f>
        <v>0</v>
      </c>
      <c r="N150" s="48">
        <v>3.703</v>
      </c>
      <c r="O150" s="50">
        <v>0</v>
      </c>
      <c r="P150" s="50">
        <v>0</v>
      </c>
      <c r="Q150" s="51">
        <f>SUM(O150:P150)</f>
        <v>0</v>
      </c>
      <c r="R150" s="52"/>
    </row>
    <row r="151" spans="2:18" ht="15.75">
      <c r="B151" s="144">
        <f>+B150+1</f>
        <v>2</v>
      </c>
      <c r="C151" s="43" t="s">
        <v>145</v>
      </c>
      <c r="D151" s="44">
        <v>41090</v>
      </c>
      <c r="E151" s="45"/>
      <c r="F151" s="46">
        <v>10</v>
      </c>
      <c r="G151" s="47">
        <f>+E151/F151</f>
        <v>0</v>
      </c>
      <c r="H151" s="48"/>
      <c r="I151" s="48"/>
      <c r="J151" s="48"/>
      <c r="K151" s="48"/>
      <c r="L151" s="48"/>
      <c r="M151" s="49">
        <f>+L151-N151</f>
        <v>0</v>
      </c>
      <c r="N151" s="48"/>
      <c r="O151" s="50"/>
      <c r="P151" s="50"/>
      <c r="Q151" s="51">
        <f>SUM(O151:P151)</f>
        <v>0</v>
      </c>
      <c r="R151" s="52"/>
    </row>
    <row r="152" spans="2:18" ht="15.75">
      <c r="B152" s="144">
        <f>+B151+1</f>
        <v>3</v>
      </c>
      <c r="C152" s="43" t="s">
        <v>146</v>
      </c>
      <c r="D152" s="44">
        <v>41090</v>
      </c>
      <c r="E152" s="45">
        <v>3</v>
      </c>
      <c r="F152" s="46">
        <v>10</v>
      </c>
      <c r="G152" s="47">
        <f>+E152/F152</f>
        <v>0.3</v>
      </c>
      <c r="H152" s="48"/>
      <c r="I152" s="48"/>
      <c r="J152" s="48"/>
      <c r="K152" s="48"/>
      <c r="L152" s="48"/>
      <c r="M152" s="49">
        <f>+L152-N152</f>
        <v>0</v>
      </c>
      <c r="N152" s="48"/>
      <c r="O152" s="50"/>
      <c r="P152" s="50"/>
      <c r="Q152" s="51">
        <f>SUM(O152:P152)</f>
        <v>0</v>
      </c>
      <c r="R152" s="52"/>
    </row>
    <row r="153" spans="2:18" ht="15.75">
      <c r="B153" s="144"/>
      <c r="C153" s="43"/>
      <c r="D153" s="43"/>
      <c r="E153" s="45"/>
      <c r="F153" s="46"/>
      <c r="G153" s="47"/>
      <c r="H153" s="48"/>
      <c r="I153" s="48"/>
      <c r="J153" s="48"/>
      <c r="K153" s="48"/>
      <c r="L153" s="48"/>
      <c r="M153" s="49"/>
      <c r="N153" s="48"/>
      <c r="O153" s="50"/>
      <c r="P153" s="50"/>
      <c r="Q153" s="51"/>
      <c r="R153" s="52"/>
    </row>
    <row r="154" spans="2:18" s="103" customFormat="1" ht="15.75">
      <c r="B154" s="95">
        <f>COUNT(B138:B153)</f>
        <v>13</v>
      </c>
      <c r="C154" s="96"/>
      <c r="D154" s="96"/>
      <c r="E154" s="96">
        <f>SUBTOTAL(9,E138:E153)</f>
        <v>3572.5976969999992</v>
      </c>
      <c r="F154" s="90"/>
      <c r="G154" s="98">
        <f aca="true" t="shared" si="25" ref="G154:N154">SUBTOTAL(9,G138:G153)</f>
        <v>397.0915697</v>
      </c>
      <c r="H154" s="96">
        <f t="shared" si="25"/>
        <v>54447.204012</v>
      </c>
      <c r="I154" s="96">
        <f t="shared" si="25"/>
        <v>102573.73403100001</v>
      </c>
      <c r="J154" s="96">
        <f t="shared" si="25"/>
        <v>66186.045731</v>
      </c>
      <c r="K154" s="96">
        <f t="shared" si="25"/>
        <v>1417.772086</v>
      </c>
      <c r="L154" s="96">
        <f t="shared" si="25"/>
        <v>2748.4341239999994</v>
      </c>
      <c r="M154" s="98">
        <f t="shared" si="25"/>
        <v>1864.4389019999999</v>
      </c>
      <c r="N154" s="96">
        <f t="shared" si="25"/>
        <v>883.9952219999999</v>
      </c>
      <c r="O154" s="142"/>
      <c r="P154" s="142"/>
      <c r="Q154" s="101"/>
      <c r="R154" s="102">
        <f>SUM(R138:R153)</f>
        <v>19641</v>
      </c>
    </row>
    <row r="155" spans="2:18" s="103" customFormat="1" ht="15.75">
      <c r="B155" s="104"/>
      <c r="C155" s="146"/>
      <c r="D155" s="146"/>
      <c r="E155" s="146"/>
      <c r="F155" s="105"/>
      <c r="G155" s="147"/>
      <c r="H155" s="146"/>
      <c r="I155" s="146"/>
      <c r="J155" s="146"/>
      <c r="K155" s="146"/>
      <c r="L155" s="146"/>
      <c r="M155" s="147"/>
      <c r="N155" s="146"/>
      <c r="O155" s="148"/>
      <c r="P155" s="148"/>
      <c r="Q155" s="149"/>
      <c r="R155" s="150"/>
    </row>
    <row r="156" spans="2:18" ht="15.75">
      <c r="B156" s="70"/>
      <c r="C156" s="71"/>
      <c r="D156" s="71"/>
      <c r="E156" s="72"/>
      <c r="F156" s="73"/>
      <c r="G156" s="74"/>
      <c r="H156" s="75"/>
      <c r="I156" s="75"/>
      <c r="J156" s="75"/>
      <c r="K156" s="75"/>
      <c r="L156" s="75"/>
      <c r="M156" s="76"/>
      <c r="N156" s="75"/>
      <c r="O156" s="77"/>
      <c r="P156" s="77"/>
      <c r="Q156" s="78"/>
      <c r="R156" s="79"/>
    </row>
    <row r="157" spans="2:18" ht="18">
      <c r="B157" s="70"/>
      <c r="C157" s="115" t="s">
        <v>147</v>
      </c>
      <c r="D157" s="80"/>
      <c r="E157" s="72"/>
      <c r="F157" s="73"/>
      <c r="G157" s="74"/>
      <c r="H157" s="75"/>
      <c r="I157" s="75"/>
      <c r="J157" s="75"/>
      <c r="K157" s="75"/>
      <c r="L157" s="75"/>
      <c r="M157" s="76"/>
      <c r="N157" s="75"/>
      <c r="O157" s="77"/>
      <c r="P157" s="77"/>
      <c r="Q157" s="78"/>
      <c r="R157" s="79"/>
    </row>
    <row r="158" spans="2:18" ht="15.75">
      <c r="B158" s="116"/>
      <c r="C158" s="117"/>
      <c r="D158" s="117"/>
      <c r="E158" s="118"/>
      <c r="F158" s="119"/>
      <c r="G158" s="120"/>
      <c r="H158" s="121"/>
      <c r="I158" s="121"/>
      <c r="J158" s="121"/>
      <c r="K158" s="121"/>
      <c r="L158" s="121"/>
      <c r="M158" s="122"/>
      <c r="N158" s="121"/>
      <c r="O158" s="123"/>
      <c r="P158" s="123"/>
      <c r="Q158" s="124"/>
      <c r="R158" s="125"/>
    </row>
    <row r="159" spans="2:18" ht="15.75">
      <c r="B159" s="144">
        <v>1</v>
      </c>
      <c r="C159" s="43" t="s">
        <v>148</v>
      </c>
      <c r="D159" s="44">
        <v>41090</v>
      </c>
      <c r="E159" s="45">
        <v>33.12</v>
      </c>
      <c r="F159" s="46">
        <v>10</v>
      </c>
      <c r="G159" s="47">
        <f>+E159/F159</f>
        <v>3.312</v>
      </c>
      <c r="H159" s="48">
        <v>58.15941</v>
      </c>
      <c r="I159" s="48">
        <v>816.048061</v>
      </c>
      <c r="J159" s="48">
        <v>168.303227</v>
      </c>
      <c r="K159" s="48">
        <v>8.697725</v>
      </c>
      <c r="L159" s="48">
        <v>-59.414314</v>
      </c>
      <c r="M159" s="49">
        <f>+L159-N159</f>
        <v>1.9120570000000043</v>
      </c>
      <c r="N159" s="48">
        <v>-61.326371</v>
      </c>
      <c r="O159" s="50">
        <v>0</v>
      </c>
      <c r="P159" s="50">
        <v>0</v>
      </c>
      <c r="Q159" s="51">
        <f>SUM(O159:P159)</f>
        <v>0</v>
      </c>
      <c r="R159" s="52">
        <v>768</v>
      </c>
    </row>
    <row r="160" spans="2:18" ht="15.75">
      <c r="B160" s="143">
        <f>+B159+1</f>
        <v>2</v>
      </c>
      <c r="C160" s="127" t="s">
        <v>149</v>
      </c>
      <c r="D160" s="44">
        <v>41090</v>
      </c>
      <c r="E160" s="128">
        <v>54.5</v>
      </c>
      <c r="F160" s="129">
        <v>10</v>
      </c>
      <c r="G160" s="130">
        <f>+E160/F160</f>
        <v>5.45</v>
      </c>
      <c r="H160" s="131">
        <v>0.135</v>
      </c>
      <c r="I160" s="131">
        <v>384.441</v>
      </c>
      <c r="J160" s="131">
        <v>158.181</v>
      </c>
      <c r="K160" s="131">
        <v>5.638</v>
      </c>
      <c r="L160" s="131">
        <v>-2.028</v>
      </c>
      <c r="M160" s="132">
        <f>+L160-N160</f>
        <v>2.379</v>
      </c>
      <c r="N160" s="131">
        <v>-4.407</v>
      </c>
      <c r="O160" s="133">
        <v>0</v>
      </c>
      <c r="P160" s="133">
        <v>0</v>
      </c>
      <c r="Q160" s="134">
        <f>SUM(O160:P160)</f>
        <v>0</v>
      </c>
      <c r="R160" s="135">
        <v>1107</v>
      </c>
    </row>
    <row r="161" spans="2:18" ht="15.75">
      <c r="B161" s="143">
        <f>+B160+1</f>
        <v>3</v>
      </c>
      <c r="C161" s="43" t="s">
        <v>150</v>
      </c>
      <c r="D161" s="44">
        <v>41090</v>
      </c>
      <c r="E161" s="45">
        <v>284.623</v>
      </c>
      <c r="F161" s="46">
        <v>10</v>
      </c>
      <c r="G161" s="47">
        <f>+E161/F161</f>
        <v>28.4623</v>
      </c>
      <c r="H161" s="48">
        <v>1460.843</v>
      </c>
      <c r="I161" s="48">
        <v>3679.157</v>
      </c>
      <c r="J161" s="48">
        <v>5344.571</v>
      </c>
      <c r="K161" s="48">
        <v>67.704</v>
      </c>
      <c r="L161" s="48">
        <v>240.956</v>
      </c>
      <c r="M161" s="49">
        <f>+L161-N161</f>
        <v>101</v>
      </c>
      <c r="N161" s="48">
        <v>139.956</v>
      </c>
      <c r="O161" s="50">
        <v>32.5</v>
      </c>
      <c r="P161" s="50">
        <v>0</v>
      </c>
      <c r="Q161" s="51">
        <f>SUM(O161:P161)</f>
        <v>32.5</v>
      </c>
      <c r="R161" s="52">
        <v>1732</v>
      </c>
    </row>
    <row r="162" spans="2:18" ht="15.75">
      <c r="B162" s="144"/>
      <c r="C162" s="43"/>
      <c r="D162" s="43"/>
      <c r="E162" s="45"/>
      <c r="F162" s="46"/>
      <c r="G162" s="47"/>
      <c r="H162" s="48"/>
      <c r="I162" s="48"/>
      <c r="J162" s="48"/>
      <c r="K162" s="48"/>
      <c r="L162" s="48"/>
      <c r="M162" s="49"/>
      <c r="N162" s="48"/>
      <c r="O162" s="50"/>
      <c r="P162" s="50"/>
      <c r="Q162" s="51"/>
      <c r="R162" s="52"/>
    </row>
    <row r="163" spans="2:18" s="103" customFormat="1" ht="15.75">
      <c r="B163" s="95">
        <f>COUNT(B159:B162)</f>
        <v>3</v>
      </c>
      <c r="C163" s="96"/>
      <c r="D163" s="96"/>
      <c r="E163" s="96">
        <f>SUBTOTAL(9,E159:E162)</f>
        <v>372.243</v>
      </c>
      <c r="F163" s="90"/>
      <c r="G163" s="98">
        <f aca="true" t="shared" si="26" ref="G163:N163">SUBTOTAL(9,G159:G162)</f>
        <v>37.2243</v>
      </c>
      <c r="H163" s="96">
        <f t="shared" si="26"/>
        <v>1519.13741</v>
      </c>
      <c r="I163" s="96">
        <f t="shared" si="26"/>
        <v>4879.646061</v>
      </c>
      <c r="J163" s="96">
        <f t="shared" si="26"/>
        <v>5671.055227</v>
      </c>
      <c r="K163" s="96">
        <f t="shared" si="26"/>
        <v>82.03972499999999</v>
      </c>
      <c r="L163" s="96">
        <f t="shared" si="26"/>
        <v>179.513686</v>
      </c>
      <c r="M163" s="98">
        <f t="shared" si="26"/>
        <v>105.29105700000001</v>
      </c>
      <c r="N163" s="96">
        <f t="shared" si="26"/>
        <v>74.22262899999998</v>
      </c>
      <c r="O163" s="142"/>
      <c r="P163" s="142"/>
      <c r="Q163" s="101"/>
      <c r="R163" s="102">
        <f>SUM(R159:R162)</f>
        <v>3607</v>
      </c>
    </row>
    <row r="164" spans="2:18" s="103" customFormat="1" ht="15.75">
      <c r="B164" s="104"/>
      <c r="C164" s="146"/>
      <c r="D164" s="146"/>
      <c r="E164" s="146"/>
      <c r="F164" s="105"/>
      <c r="G164" s="147"/>
      <c r="H164" s="146"/>
      <c r="I164" s="146"/>
      <c r="J164" s="146"/>
      <c r="K164" s="146"/>
      <c r="L164" s="146"/>
      <c r="M164" s="147"/>
      <c r="N164" s="146"/>
      <c r="O164" s="148"/>
      <c r="P164" s="148"/>
      <c r="Q164" s="149"/>
      <c r="R164" s="150"/>
    </row>
    <row r="165" spans="2:18" ht="15.75">
      <c r="B165" s="70"/>
      <c r="C165" s="71"/>
      <c r="D165" s="71"/>
      <c r="E165" s="72"/>
      <c r="F165" s="73"/>
      <c r="G165" s="74"/>
      <c r="H165" s="75"/>
      <c r="I165" s="75"/>
      <c r="J165" s="75"/>
      <c r="K165" s="75"/>
      <c r="L165" s="75"/>
      <c r="M165" s="76"/>
      <c r="N165" s="75"/>
      <c r="O165" s="77"/>
      <c r="P165" s="77"/>
      <c r="Q165" s="78"/>
      <c r="R165" s="79"/>
    </row>
    <row r="166" spans="2:18" ht="18">
      <c r="B166" s="70"/>
      <c r="C166" s="115" t="s">
        <v>151</v>
      </c>
      <c r="D166" s="80"/>
      <c r="E166" s="72"/>
      <c r="F166" s="73"/>
      <c r="G166" s="74"/>
      <c r="H166" s="75"/>
      <c r="I166" s="75"/>
      <c r="J166" s="75"/>
      <c r="K166" s="75"/>
      <c r="L166" s="75"/>
      <c r="M166" s="76"/>
      <c r="N166" s="75"/>
      <c r="O166" s="77"/>
      <c r="P166" s="77"/>
      <c r="Q166" s="78"/>
      <c r="R166" s="79"/>
    </row>
    <row r="167" spans="2:18" ht="15.75">
      <c r="B167" s="116"/>
      <c r="C167" s="117"/>
      <c r="D167" s="117"/>
      <c r="E167" s="118"/>
      <c r="F167" s="119"/>
      <c r="G167" s="120"/>
      <c r="H167" s="121"/>
      <c r="I167" s="121"/>
      <c r="J167" s="121"/>
      <c r="K167" s="121"/>
      <c r="L167" s="121"/>
      <c r="M167" s="122"/>
      <c r="N167" s="121"/>
      <c r="O167" s="123"/>
      <c r="P167" s="123"/>
      <c r="Q167" s="124"/>
      <c r="R167" s="125"/>
    </row>
    <row r="168" spans="2:18" ht="15.75">
      <c r="B168" s="143">
        <v>1</v>
      </c>
      <c r="C168" s="127" t="s">
        <v>152</v>
      </c>
      <c r="D168" s="44">
        <v>41090</v>
      </c>
      <c r="E168" s="128">
        <v>65.826</v>
      </c>
      <c r="F168" s="129">
        <v>10</v>
      </c>
      <c r="G168" s="130">
        <f aca="true" t="shared" si="27" ref="G168:G177">+E168/F168</f>
        <v>6.582599999999999</v>
      </c>
      <c r="H168" s="131">
        <v>176.117056</v>
      </c>
      <c r="I168" s="131">
        <v>453.432579</v>
      </c>
      <c r="J168" s="131">
        <v>291.310209</v>
      </c>
      <c r="K168" s="131">
        <v>0.836662</v>
      </c>
      <c r="L168" s="131">
        <v>24.466258</v>
      </c>
      <c r="M168" s="132">
        <f aca="true" t="shared" si="28" ref="M168:M177">+L168-N168</f>
        <v>9.385193</v>
      </c>
      <c r="N168" s="131">
        <v>15.081065</v>
      </c>
      <c r="O168" s="133">
        <v>0</v>
      </c>
      <c r="P168" s="133">
        <v>0</v>
      </c>
      <c r="Q168" s="134">
        <f aca="true" t="shared" si="29" ref="Q168:Q177">SUM(O168:P168)</f>
        <v>0</v>
      </c>
      <c r="R168" s="135">
        <v>942</v>
      </c>
    </row>
    <row r="169" spans="2:18" ht="15.75">
      <c r="B169" s="144">
        <f aca="true" t="shared" si="30" ref="B169:B177">+B168+1</f>
        <v>2</v>
      </c>
      <c r="C169" s="43" t="s">
        <v>153</v>
      </c>
      <c r="D169" s="44">
        <v>41090</v>
      </c>
      <c r="E169" s="45">
        <v>100</v>
      </c>
      <c r="F169" s="46">
        <v>10</v>
      </c>
      <c r="G169" s="47">
        <f t="shared" si="27"/>
        <v>10</v>
      </c>
      <c r="H169" s="48">
        <v>197.143726</v>
      </c>
      <c r="I169" s="48">
        <v>489.197329</v>
      </c>
      <c r="J169" s="48">
        <v>873.529306</v>
      </c>
      <c r="K169" s="48">
        <v>4.264429</v>
      </c>
      <c r="L169" s="48">
        <v>35.062836</v>
      </c>
      <c r="M169" s="49">
        <f t="shared" si="28"/>
        <v>-9.990188000000003</v>
      </c>
      <c r="N169" s="48">
        <v>45.053024</v>
      </c>
      <c r="O169" s="50">
        <v>15</v>
      </c>
      <c r="P169" s="50">
        <v>0</v>
      </c>
      <c r="Q169" s="51">
        <f t="shared" si="29"/>
        <v>15</v>
      </c>
      <c r="R169" s="52">
        <v>407</v>
      </c>
    </row>
    <row r="170" spans="2:18" ht="15.75">
      <c r="B170" s="144">
        <f t="shared" si="30"/>
        <v>3</v>
      </c>
      <c r="C170" s="43" t="s">
        <v>154</v>
      </c>
      <c r="D170" s="44">
        <v>41274</v>
      </c>
      <c r="E170" s="45">
        <v>214.682</v>
      </c>
      <c r="F170" s="46">
        <v>5</v>
      </c>
      <c r="G170" s="47">
        <f t="shared" si="27"/>
        <v>42.9364</v>
      </c>
      <c r="H170" s="48">
        <v>7920.662</v>
      </c>
      <c r="I170" s="48">
        <v>9462.351</v>
      </c>
      <c r="J170" s="48">
        <v>14779.564</v>
      </c>
      <c r="K170" s="48">
        <v>1.725</v>
      </c>
      <c r="L170" s="48">
        <v>2873.682</v>
      </c>
      <c r="M170" s="49">
        <f t="shared" si="28"/>
        <v>957.1639999999998</v>
      </c>
      <c r="N170" s="48">
        <v>1916.518</v>
      </c>
      <c r="O170" s="50">
        <v>450</v>
      </c>
      <c r="P170" s="50">
        <v>0</v>
      </c>
      <c r="Q170" s="51">
        <f t="shared" si="29"/>
        <v>450</v>
      </c>
      <c r="R170" s="52">
        <v>1555</v>
      </c>
    </row>
    <row r="171" spans="2:18" ht="15.75">
      <c r="B171" s="144">
        <f t="shared" si="30"/>
        <v>4</v>
      </c>
      <c r="C171" s="90" t="s">
        <v>155</v>
      </c>
      <c r="D171" s="44">
        <v>41090</v>
      </c>
      <c r="E171" s="45">
        <v>104.29571</v>
      </c>
      <c r="F171" s="46">
        <v>10</v>
      </c>
      <c r="G171" s="47">
        <f t="shared" si="27"/>
        <v>10.429571</v>
      </c>
      <c r="H171" s="48">
        <v>552.274786</v>
      </c>
      <c r="I171" s="48">
        <v>1106.099769</v>
      </c>
      <c r="J171" s="48">
        <v>1724.538938</v>
      </c>
      <c r="K171" s="48">
        <v>50.330164</v>
      </c>
      <c r="L171" s="48">
        <v>69.003338</v>
      </c>
      <c r="M171" s="49">
        <f t="shared" si="28"/>
        <v>22.394995</v>
      </c>
      <c r="N171" s="48">
        <v>46.608343</v>
      </c>
      <c r="O171" s="50">
        <v>20</v>
      </c>
      <c r="P171" s="50">
        <v>0</v>
      </c>
      <c r="Q171" s="51">
        <f t="shared" si="29"/>
        <v>20</v>
      </c>
      <c r="R171" s="52">
        <v>799</v>
      </c>
    </row>
    <row r="172" spans="2:18" ht="15.75">
      <c r="B172" s="144">
        <f t="shared" si="30"/>
        <v>5</v>
      </c>
      <c r="C172" s="43" t="s">
        <v>156</v>
      </c>
      <c r="D172" s="44">
        <v>41090</v>
      </c>
      <c r="E172" s="45">
        <v>214</v>
      </c>
      <c r="F172" s="46">
        <v>10</v>
      </c>
      <c r="G172" s="47">
        <f t="shared" si="27"/>
        <v>21.4</v>
      </c>
      <c r="H172" s="48">
        <v>-1767.261</v>
      </c>
      <c r="I172" s="48">
        <v>803.178</v>
      </c>
      <c r="J172" s="48">
        <v>0</v>
      </c>
      <c r="K172" s="48">
        <v>111.932</v>
      </c>
      <c r="L172" s="48">
        <v>-183.092</v>
      </c>
      <c r="M172" s="49">
        <f t="shared" si="28"/>
        <v>9.776999999999987</v>
      </c>
      <c r="N172" s="48">
        <v>-192.869</v>
      </c>
      <c r="O172" s="50">
        <v>0</v>
      </c>
      <c r="P172" s="50">
        <v>0</v>
      </c>
      <c r="Q172" s="51">
        <f t="shared" si="29"/>
        <v>0</v>
      </c>
      <c r="R172" s="52">
        <v>1171</v>
      </c>
    </row>
    <row r="173" spans="2:18" ht="15.75">
      <c r="B173" s="144">
        <f t="shared" si="30"/>
        <v>6</v>
      </c>
      <c r="C173" s="43" t="s">
        <v>157</v>
      </c>
      <c r="D173" s="44">
        <v>41090</v>
      </c>
      <c r="E173" s="45">
        <v>213.044</v>
      </c>
      <c r="F173" s="46">
        <v>10</v>
      </c>
      <c r="G173" s="47">
        <f t="shared" si="27"/>
        <v>21.3044</v>
      </c>
      <c r="H173" s="48">
        <v>185.272</v>
      </c>
      <c r="I173" s="48">
        <v>3494.353</v>
      </c>
      <c r="J173" s="48">
        <v>1968.409</v>
      </c>
      <c r="K173" s="48">
        <v>156.288</v>
      </c>
      <c r="L173" s="48">
        <v>-43.263</v>
      </c>
      <c r="M173" s="49">
        <f t="shared" si="28"/>
        <v>-12.177999999999997</v>
      </c>
      <c r="N173" s="48">
        <v>-31.085</v>
      </c>
      <c r="O173" s="50">
        <v>0</v>
      </c>
      <c r="P173" s="50">
        <v>0</v>
      </c>
      <c r="Q173" s="51">
        <f t="shared" si="29"/>
        <v>0</v>
      </c>
      <c r="R173" s="52">
        <v>4757</v>
      </c>
    </row>
    <row r="174" spans="2:18" ht="15.75">
      <c r="B174" s="144">
        <f t="shared" si="30"/>
        <v>7</v>
      </c>
      <c r="C174" s="43" t="s">
        <v>158</v>
      </c>
      <c r="D174" s="44">
        <v>40999</v>
      </c>
      <c r="E174" s="45">
        <v>124.006</v>
      </c>
      <c r="F174" s="46">
        <v>10</v>
      </c>
      <c r="G174" s="47">
        <f t="shared" si="27"/>
        <v>12.4006</v>
      </c>
      <c r="H174" s="48">
        <v>1529.514</v>
      </c>
      <c r="I174" s="48">
        <v>6693.898</v>
      </c>
      <c r="J174" s="48">
        <v>8766.997</v>
      </c>
      <c r="K174" s="48">
        <v>318.541</v>
      </c>
      <c r="L174" s="48">
        <v>173.436</v>
      </c>
      <c r="M174" s="49">
        <f t="shared" si="28"/>
        <v>147.726</v>
      </c>
      <c r="N174" s="48">
        <v>25.71</v>
      </c>
      <c r="O174" s="50">
        <v>15.5</v>
      </c>
      <c r="P174" s="50">
        <v>0</v>
      </c>
      <c r="Q174" s="51">
        <f t="shared" si="29"/>
        <v>15.5</v>
      </c>
      <c r="R174" s="52">
        <v>1041</v>
      </c>
    </row>
    <row r="175" spans="2:18" ht="15.75">
      <c r="B175" s="144">
        <f t="shared" si="30"/>
        <v>8</v>
      </c>
      <c r="C175" s="43" t="s">
        <v>159</v>
      </c>
      <c r="D175" s="44">
        <v>41274</v>
      </c>
      <c r="E175" s="45">
        <v>132</v>
      </c>
      <c r="F175" s="46">
        <v>10</v>
      </c>
      <c r="G175" s="47">
        <f t="shared" si="27"/>
        <v>13.2</v>
      </c>
      <c r="H175" s="48">
        <v>866.902147</v>
      </c>
      <c r="I175" s="48">
        <v>2270.627674</v>
      </c>
      <c r="J175" s="48">
        <v>2630.402405</v>
      </c>
      <c r="K175" s="48">
        <v>30.404837</v>
      </c>
      <c r="L175" s="48">
        <v>202.016413</v>
      </c>
      <c r="M175" s="49">
        <f t="shared" si="28"/>
        <v>39.093626</v>
      </c>
      <c r="N175" s="48">
        <v>162.922787</v>
      </c>
      <c r="O175" s="50">
        <v>40</v>
      </c>
      <c r="P175" s="50">
        <v>0</v>
      </c>
      <c r="Q175" s="51">
        <f t="shared" si="29"/>
        <v>40</v>
      </c>
      <c r="R175" s="52">
        <v>933</v>
      </c>
    </row>
    <row r="176" spans="2:18" ht="15.75">
      <c r="B176" s="144">
        <f t="shared" si="30"/>
        <v>9</v>
      </c>
      <c r="C176" s="43" t="s">
        <v>160</v>
      </c>
      <c r="D176" s="44">
        <v>41090</v>
      </c>
      <c r="E176" s="45">
        <v>366.055</v>
      </c>
      <c r="F176" s="46">
        <v>10</v>
      </c>
      <c r="G176" s="47">
        <f t="shared" si="27"/>
        <v>36.6055</v>
      </c>
      <c r="H176" s="48">
        <v>5161.918</v>
      </c>
      <c r="I176" s="48">
        <v>10289.22</v>
      </c>
      <c r="J176" s="48">
        <v>20133.13</v>
      </c>
      <c r="K176" s="48">
        <v>6.408</v>
      </c>
      <c r="L176" s="48">
        <v>2875.345</v>
      </c>
      <c r="M176" s="49">
        <f t="shared" si="28"/>
        <v>897.7269999999999</v>
      </c>
      <c r="N176" s="48">
        <v>1977.618</v>
      </c>
      <c r="O176" s="50">
        <v>650</v>
      </c>
      <c r="P176" s="50">
        <v>0</v>
      </c>
      <c r="Q176" s="51">
        <f t="shared" si="29"/>
        <v>650</v>
      </c>
      <c r="R176" s="52">
        <v>3148</v>
      </c>
    </row>
    <row r="177" spans="2:18" ht="15.75">
      <c r="B177" s="95">
        <f t="shared" si="30"/>
        <v>10</v>
      </c>
      <c r="C177" s="90" t="s">
        <v>161</v>
      </c>
      <c r="D177" s="44">
        <v>41090</v>
      </c>
      <c r="E177" s="82">
        <v>56.902</v>
      </c>
      <c r="F177" s="83">
        <v>10</v>
      </c>
      <c r="G177" s="84">
        <f t="shared" si="27"/>
        <v>5.6902</v>
      </c>
      <c r="H177" s="85">
        <v>-1067.246</v>
      </c>
      <c r="I177" s="85">
        <v>6023.694</v>
      </c>
      <c r="J177" s="85">
        <v>522.873</v>
      </c>
      <c r="K177" s="85">
        <v>25.748</v>
      </c>
      <c r="L177" s="85">
        <v>-152.206</v>
      </c>
      <c r="M177" s="86">
        <f t="shared" si="28"/>
        <v>-52.29299999999999</v>
      </c>
      <c r="N177" s="85">
        <v>-99.913</v>
      </c>
      <c r="O177" s="87">
        <v>0</v>
      </c>
      <c r="P177" s="87">
        <v>0</v>
      </c>
      <c r="Q177" s="88">
        <f t="shared" si="29"/>
        <v>0</v>
      </c>
      <c r="R177" s="89">
        <v>2367</v>
      </c>
    </row>
    <row r="178" spans="2:18" ht="15.75">
      <c r="B178" s="104"/>
      <c r="C178" s="105"/>
      <c r="D178" s="105"/>
      <c r="E178" s="107"/>
      <c r="F178" s="138"/>
      <c r="G178" s="109"/>
      <c r="H178" s="110"/>
      <c r="I178" s="110"/>
      <c r="J178" s="110"/>
      <c r="K178" s="110"/>
      <c r="L178" s="110"/>
      <c r="M178" s="111"/>
      <c r="N178" s="110"/>
      <c r="O178" s="112"/>
      <c r="P178" s="112"/>
      <c r="Q178" s="113"/>
      <c r="R178" s="114"/>
    </row>
    <row r="179" spans="2:18" ht="18.75">
      <c r="B179" s="116"/>
      <c r="C179" s="140" t="s">
        <v>84</v>
      </c>
      <c r="D179" s="117"/>
      <c r="E179" s="118"/>
      <c r="F179" s="141"/>
      <c r="G179" s="120"/>
      <c r="H179" s="121"/>
      <c r="I179" s="121"/>
      <c r="J179" s="121"/>
      <c r="K179" s="121"/>
      <c r="L179" s="121"/>
      <c r="M179" s="122"/>
      <c r="N179" s="121"/>
      <c r="O179" s="123"/>
      <c r="P179" s="123"/>
      <c r="Q179" s="124"/>
      <c r="R179" s="125"/>
    </row>
    <row r="180" spans="2:18" ht="15.75">
      <c r="B180" s="143">
        <v>1</v>
      </c>
      <c r="C180" s="127" t="s">
        <v>162</v>
      </c>
      <c r="D180" s="44">
        <v>41274</v>
      </c>
      <c r="E180" s="128"/>
      <c r="F180" s="129">
        <v>10</v>
      </c>
      <c r="G180" s="130">
        <f>+E180/F180</f>
        <v>0</v>
      </c>
      <c r="H180" s="131"/>
      <c r="I180" s="131"/>
      <c r="J180" s="131"/>
      <c r="K180" s="131"/>
      <c r="L180" s="131"/>
      <c r="M180" s="132">
        <f>+L180-N180</f>
        <v>0</v>
      </c>
      <c r="N180" s="131"/>
      <c r="O180" s="133"/>
      <c r="P180" s="133"/>
      <c r="Q180" s="134">
        <f>SUM(O180:P180)</f>
        <v>0</v>
      </c>
      <c r="R180" s="135"/>
    </row>
    <row r="181" spans="2:18" ht="15.75">
      <c r="B181" s="144"/>
      <c r="C181" s="43"/>
      <c r="D181" s="43"/>
      <c r="E181" s="45"/>
      <c r="F181" s="46"/>
      <c r="G181" s="47"/>
      <c r="H181" s="48"/>
      <c r="I181" s="48"/>
      <c r="J181" s="48"/>
      <c r="K181" s="48"/>
      <c r="L181" s="48"/>
      <c r="M181" s="49"/>
      <c r="N181" s="48"/>
      <c r="O181" s="50"/>
      <c r="P181" s="50"/>
      <c r="Q181" s="51"/>
      <c r="R181" s="52"/>
    </row>
    <row r="182" spans="2:18" s="103" customFormat="1" ht="15.75">
      <c r="B182" s="95">
        <f>COUNT(B168:B181)</f>
        <v>11</v>
      </c>
      <c r="C182" s="96"/>
      <c r="D182" s="96"/>
      <c r="E182" s="96">
        <f>SUBTOTAL(9,E168:E181)</f>
        <v>1590.81071</v>
      </c>
      <c r="F182" s="90"/>
      <c r="G182" s="98">
        <f aca="true" t="shared" si="31" ref="G182:N182">SUBTOTAL(9,G168:G181)</f>
        <v>180.549271</v>
      </c>
      <c r="H182" s="96">
        <f t="shared" si="31"/>
        <v>13755.296715</v>
      </c>
      <c r="I182" s="96">
        <f t="shared" si="31"/>
        <v>41086.051351</v>
      </c>
      <c r="J182" s="96">
        <f t="shared" si="31"/>
        <v>51690.753858000004</v>
      </c>
      <c r="K182" s="96">
        <f t="shared" si="31"/>
        <v>706.4780920000002</v>
      </c>
      <c r="L182" s="96">
        <f t="shared" si="31"/>
        <v>5874.450844999999</v>
      </c>
      <c r="M182" s="98">
        <f t="shared" si="31"/>
        <v>2008.8066259999998</v>
      </c>
      <c r="N182" s="96">
        <f t="shared" si="31"/>
        <v>3865.6442190000002</v>
      </c>
      <c r="O182" s="142"/>
      <c r="P182" s="142"/>
      <c r="Q182" s="101"/>
      <c r="R182" s="102">
        <f>SUM(R168:R181)</f>
        <v>17120</v>
      </c>
    </row>
    <row r="183" spans="2:18" ht="15.75">
      <c r="B183" s="104"/>
      <c r="C183" s="105"/>
      <c r="D183" s="105"/>
      <c r="E183" s="107"/>
      <c r="F183" s="108"/>
      <c r="G183" s="109"/>
      <c r="H183" s="110"/>
      <c r="I183" s="110"/>
      <c r="J183" s="110"/>
      <c r="K183" s="110"/>
      <c r="L183" s="110"/>
      <c r="M183" s="111"/>
      <c r="N183" s="110"/>
      <c r="O183" s="112"/>
      <c r="P183" s="112"/>
      <c r="Q183" s="113"/>
      <c r="R183" s="114"/>
    </row>
    <row r="184" spans="2:18" ht="15.75">
      <c r="B184" s="70"/>
      <c r="C184" s="71"/>
      <c r="D184" s="71"/>
      <c r="E184" s="72"/>
      <c r="F184" s="73"/>
      <c r="G184" s="74"/>
      <c r="H184" s="75"/>
      <c r="I184" s="75"/>
      <c r="J184" s="75"/>
      <c r="K184" s="75"/>
      <c r="L184" s="75"/>
      <c r="M184" s="76"/>
      <c r="N184" s="75"/>
      <c r="O184" s="77"/>
      <c r="P184" s="77"/>
      <c r="Q184" s="78"/>
      <c r="R184" s="79"/>
    </row>
    <row r="185" spans="2:18" ht="18">
      <c r="B185" s="70"/>
      <c r="C185" s="115" t="s">
        <v>163</v>
      </c>
      <c r="D185" s="80"/>
      <c r="E185" s="72"/>
      <c r="F185" s="73"/>
      <c r="G185" s="74"/>
      <c r="H185" s="75"/>
      <c r="I185" s="75"/>
      <c r="J185" s="75"/>
      <c r="K185" s="75"/>
      <c r="L185" s="75"/>
      <c r="M185" s="76"/>
      <c r="N185" s="75"/>
      <c r="O185" s="77"/>
      <c r="P185" s="77"/>
      <c r="Q185" s="78"/>
      <c r="R185" s="79"/>
    </row>
    <row r="186" spans="2:18" ht="15.75">
      <c r="B186" s="116"/>
      <c r="C186" s="117"/>
      <c r="D186" s="117"/>
      <c r="E186" s="118"/>
      <c r="F186" s="119"/>
      <c r="G186" s="120"/>
      <c r="H186" s="121"/>
      <c r="I186" s="121"/>
      <c r="J186" s="121"/>
      <c r="K186" s="121"/>
      <c r="L186" s="121"/>
      <c r="M186" s="122"/>
      <c r="N186" s="121"/>
      <c r="O186" s="123"/>
      <c r="P186" s="123"/>
      <c r="Q186" s="124"/>
      <c r="R186" s="125"/>
    </row>
    <row r="187" spans="2:18" ht="15.75">
      <c r="B187" s="143">
        <v>1</v>
      </c>
      <c r="C187" s="127" t="s">
        <v>164</v>
      </c>
      <c r="D187" s="44">
        <v>41090</v>
      </c>
      <c r="E187" s="128">
        <v>1091.532</v>
      </c>
      <c r="F187" s="129">
        <v>10</v>
      </c>
      <c r="G187" s="130">
        <f>+E187/F187</f>
        <v>109.1532</v>
      </c>
      <c r="H187" s="131">
        <v>3708.001</v>
      </c>
      <c r="I187" s="131">
        <v>7999.76</v>
      </c>
      <c r="J187" s="131">
        <v>6692.315</v>
      </c>
      <c r="K187" s="131">
        <v>416.843</v>
      </c>
      <c r="L187" s="131">
        <v>2170.819</v>
      </c>
      <c r="M187" s="132">
        <f>+L187-N187</f>
        <v>760.779</v>
      </c>
      <c r="N187" s="131">
        <v>1410.04</v>
      </c>
      <c r="O187" s="133">
        <v>125</v>
      </c>
      <c r="P187" s="133">
        <v>0</v>
      </c>
      <c r="Q187" s="134">
        <f>SUM(O187:P187)</f>
        <v>125</v>
      </c>
      <c r="R187" s="135">
        <v>2508</v>
      </c>
    </row>
    <row r="188" spans="2:18" ht="15.75">
      <c r="B188" s="95">
        <f>+B187+1</f>
        <v>2</v>
      </c>
      <c r="C188" s="90" t="s">
        <v>165</v>
      </c>
      <c r="D188" s="44">
        <v>41090</v>
      </c>
      <c r="E188" s="82">
        <v>1320.634</v>
      </c>
      <c r="F188" s="83">
        <v>10</v>
      </c>
      <c r="G188" s="84">
        <f>+E188/F188</f>
        <v>132.0634</v>
      </c>
      <c r="H188" s="85">
        <v>6427.712</v>
      </c>
      <c r="I188" s="85">
        <v>30477.233</v>
      </c>
      <c r="J188" s="85">
        <v>2777.932</v>
      </c>
      <c r="K188" s="85">
        <v>1069.279</v>
      </c>
      <c r="L188" s="85">
        <v>-241.632</v>
      </c>
      <c r="M188" s="86">
        <f>+L188-N188</f>
        <v>-77.08500000000001</v>
      </c>
      <c r="N188" s="85">
        <v>-164.547</v>
      </c>
      <c r="O188" s="87">
        <v>5</v>
      </c>
      <c r="P188" s="87">
        <v>0</v>
      </c>
      <c r="Q188" s="88">
        <f>SUM(O188:P188)</f>
        <v>5</v>
      </c>
      <c r="R188" s="89">
        <v>16068</v>
      </c>
    </row>
    <row r="189" spans="2:18" ht="15.75">
      <c r="B189" s="104"/>
      <c r="C189" s="105"/>
      <c r="D189" s="105"/>
      <c r="E189" s="107"/>
      <c r="F189" s="138"/>
      <c r="G189" s="109"/>
      <c r="H189" s="110"/>
      <c r="I189" s="110"/>
      <c r="J189" s="110"/>
      <c r="K189" s="110"/>
      <c r="L189" s="110"/>
      <c r="M189" s="111"/>
      <c r="N189" s="110"/>
      <c r="O189" s="112"/>
      <c r="P189" s="112"/>
      <c r="Q189" s="113"/>
      <c r="R189" s="114"/>
    </row>
    <row r="190" spans="2:18" ht="18.75">
      <c r="B190" s="116"/>
      <c r="C190" s="140" t="s">
        <v>84</v>
      </c>
      <c r="D190" s="117"/>
      <c r="E190" s="118"/>
      <c r="F190" s="141"/>
      <c r="G190" s="120"/>
      <c r="H190" s="121"/>
      <c r="I190" s="121"/>
      <c r="J190" s="121"/>
      <c r="K190" s="121"/>
      <c r="L190" s="121"/>
      <c r="M190" s="122"/>
      <c r="N190" s="121"/>
      <c r="O190" s="123"/>
      <c r="P190" s="123"/>
      <c r="Q190" s="124"/>
      <c r="R190" s="125"/>
    </row>
    <row r="191" spans="2:18" ht="15.75">
      <c r="B191" s="143">
        <v>1</v>
      </c>
      <c r="C191" s="127" t="s">
        <v>166</v>
      </c>
      <c r="D191" s="44">
        <v>41090</v>
      </c>
      <c r="E191" s="128"/>
      <c r="F191" s="129">
        <v>10</v>
      </c>
      <c r="G191" s="130">
        <f>+E191/F191</f>
        <v>0</v>
      </c>
      <c r="H191" s="131"/>
      <c r="I191" s="131"/>
      <c r="J191" s="131"/>
      <c r="K191" s="131"/>
      <c r="L191" s="131"/>
      <c r="M191" s="132">
        <f>+L191-N191</f>
        <v>0</v>
      </c>
      <c r="N191" s="131"/>
      <c r="O191" s="133"/>
      <c r="P191" s="133"/>
      <c r="Q191" s="134">
        <f>SUM(O191:P191)</f>
        <v>0</v>
      </c>
      <c r="R191" s="135"/>
    </row>
    <row r="192" spans="2:18" ht="15.75">
      <c r="B192" s="144"/>
      <c r="C192" s="43"/>
      <c r="D192" s="43"/>
      <c r="E192" s="45"/>
      <c r="F192" s="46"/>
      <c r="G192" s="47"/>
      <c r="H192" s="48"/>
      <c r="I192" s="48"/>
      <c r="J192" s="48"/>
      <c r="K192" s="48"/>
      <c r="L192" s="48"/>
      <c r="M192" s="49"/>
      <c r="N192" s="48"/>
      <c r="O192" s="50"/>
      <c r="P192" s="50"/>
      <c r="Q192" s="51"/>
      <c r="R192" s="52"/>
    </row>
    <row r="193" spans="2:18" s="103" customFormat="1" ht="15.75">
      <c r="B193" s="95">
        <f>COUNT(B187:B192)</f>
        <v>3</v>
      </c>
      <c r="C193" s="96"/>
      <c r="D193" s="96"/>
      <c r="E193" s="96">
        <f>SUBTOTAL(9,E187:E192)</f>
        <v>2412.166</v>
      </c>
      <c r="F193" s="90"/>
      <c r="G193" s="98">
        <f aca="true" t="shared" si="32" ref="G193:N193">SUBTOTAL(9,G187:G192)</f>
        <v>241.2166</v>
      </c>
      <c r="H193" s="96">
        <f t="shared" si="32"/>
        <v>10135.713</v>
      </c>
      <c r="I193" s="96">
        <f t="shared" si="32"/>
        <v>38476.993</v>
      </c>
      <c r="J193" s="96">
        <f t="shared" si="32"/>
        <v>9470.247</v>
      </c>
      <c r="K193" s="96">
        <f t="shared" si="32"/>
        <v>1486.122</v>
      </c>
      <c r="L193" s="96">
        <f t="shared" si="32"/>
        <v>1929.187</v>
      </c>
      <c r="M193" s="98">
        <f t="shared" si="32"/>
        <v>683.694</v>
      </c>
      <c r="N193" s="96">
        <f t="shared" si="32"/>
        <v>1245.493</v>
      </c>
      <c r="O193" s="142"/>
      <c r="P193" s="142"/>
      <c r="Q193" s="101"/>
      <c r="R193" s="102">
        <f>SUM(R187:R192)</f>
        <v>18576</v>
      </c>
    </row>
    <row r="194" spans="2:18" ht="15.75">
      <c r="B194" s="104"/>
      <c r="C194" s="105"/>
      <c r="D194" s="105"/>
      <c r="E194" s="107"/>
      <c r="F194" s="108"/>
      <c r="G194" s="109"/>
      <c r="H194" s="110"/>
      <c r="I194" s="110"/>
      <c r="J194" s="110"/>
      <c r="K194" s="110"/>
      <c r="L194" s="110"/>
      <c r="M194" s="111"/>
      <c r="N194" s="110"/>
      <c r="O194" s="112"/>
      <c r="P194" s="112"/>
      <c r="Q194" s="113"/>
      <c r="R194" s="114"/>
    </row>
    <row r="195" spans="2:18" ht="15.75">
      <c r="B195" s="70"/>
      <c r="C195" s="71"/>
      <c r="D195" s="71"/>
      <c r="E195" s="72"/>
      <c r="F195" s="73"/>
      <c r="G195" s="74"/>
      <c r="H195" s="75"/>
      <c r="I195" s="75"/>
      <c r="J195" s="75"/>
      <c r="K195" s="75"/>
      <c r="L195" s="75"/>
      <c r="M195" s="76"/>
      <c r="N195" s="75"/>
      <c r="O195" s="77"/>
      <c r="P195" s="77"/>
      <c r="Q195" s="78"/>
      <c r="R195" s="79"/>
    </row>
    <row r="196" spans="2:18" ht="18">
      <c r="B196" s="70"/>
      <c r="C196" s="35" t="s">
        <v>167</v>
      </c>
      <c r="D196" s="80"/>
      <c r="E196" s="72"/>
      <c r="F196" s="73"/>
      <c r="G196" s="74"/>
      <c r="H196" s="75"/>
      <c r="I196" s="75"/>
      <c r="J196" s="75"/>
      <c r="K196" s="75"/>
      <c r="L196" s="75"/>
      <c r="M196" s="76"/>
      <c r="N196" s="75"/>
      <c r="O196" s="77"/>
      <c r="P196" s="77"/>
      <c r="Q196" s="78"/>
      <c r="R196" s="79"/>
    </row>
    <row r="197" spans="2:18" ht="15.75">
      <c r="B197" s="116"/>
      <c r="C197" s="117"/>
      <c r="D197" s="117"/>
      <c r="E197" s="118"/>
      <c r="F197" s="119"/>
      <c r="G197" s="120"/>
      <c r="H197" s="121"/>
      <c r="I197" s="121"/>
      <c r="J197" s="121"/>
      <c r="K197" s="121"/>
      <c r="L197" s="121"/>
      <c r="M197" s="122"/>
      <c r="N197" s="121"/>
      <c r="O197" s="123"/>
      <c r="P197" s="123"/>
      <c r="Q197" s="124"/>
      <c r="R197" s="125"/>
    </row>
    <row r="198" spans="2:18" ht="15.75">
      <c r="B198" s="143">
        <v>1</v>
      </c>
      <c r="C198" s="127" t="s">
        <v>168</v>
      </c>
      <c r="D198" s="44">
        <v>41090</v>
      </c>
      <c r="E198" s="161">
        <v>3853.907</v>
      </c>
      <c r="F198" s="162">
        <v>10</v>
      </c>
      <c r="G198" s="163">
        <f>+E198/F198</f>
        <v>385.39070000000004</v>
      </c>
      <c r="H198" s="164">
        <v>1018.256</v>
      </c>
      <c r="I198" s="164">
        <v>1114.429</v>
      </c>
      <c r="J198" s="164">
        <v>2.086</v>
      </c>
      <c r="K198" s="164">
        <v>0.003</v>
      </c>
      <c r="L198" s="164">
        <v>-24.716</v>
      </c>
      <c r="M198" s="165">
        <f>+L198-N198</f>
        <v>0.17299999999999827</v>
      </c>
      <c r="N198" s="164">
        <v>-24.889</v>
      </c>
      <c r="O198" s="166">
        <v>0</v>
      </c>
      <c r="P198" s="166">
        <v>0</v>
      </c>
      <c r="Q198" s="167">
        <f>SUM(O198:P198)</f>
        <v>0</v>
      </c>
      <c r="R198" s="168">
        <v>7474</v>
      </c>
    </row>
    <row r="199" spans="2:18" ht="15.75">
      <c r="B199" s="144"/>
      <c r="C199" s="43"/>
      <c r="D199" s="43"/>
      <c r="E199" s="45"/>
      <c r="F199" s="46"/>
      <c r="G199" s="47"/>
      <c r="H199" s="48"/>
      <c r="I199" s="48"/>
      <c r="J199" s="48"/>
      <c r="K199" s="48"/>
      <c r="L199" s="48"/>
      <c r="M199" s="49"/>
      <c r="N199" s="48"/>
      <c r="O199" s="50"/>
      <c r="P199" s="50"/>
      <c r="Q199" s="51"/>
      <c r="R199" s="52"/>
    </row>
    <row r="200" spans="2:18" ht="15.75">
      <c r="B200" s="95">
        <f>COUNT(B198:B199)</f>
        <v>1</v>
      </c>
      <c r="C200" s="96"/>
      <c r="D200" s="96"/>
      <c r="E200" s="96">
        <f>SUBTOTAL(9,E198:E199)</f>
        <v>3853.907</v>
      </c>
      <c r="F200" s="90"/>
      <c r="G200" s="98">
        <f aca="true" t="shared" si="33" ref="G200:N200">SUBTOTAL(9,G198:G199)</f>
        <v>385.39070000000004</v>
      </c>
      <c r="H200" s="96">
        <f t="shared" si="33"/>
        <v>1018.256</v>
      </c>
      <c r="I200" s="96">
        <f t="shared" si="33"/>
        <v>1114.429</v>
      </c>
      <c r="J200" s="96">
        <f t="shared" si="33"/>
        <v>2.086</v>
      </c>
      <c r="K200" s="96">
        <f t="shared" si="33"/>
        <v>0.003</v>
      </c>
      <c r="L200" s="96">
        <f t="shared" si="33"/>
        <v>-24.716</v>
      </c>
      <c r="M200" s="98">
        <f t="shared" si="33"/>
        <v>0.17299999999999827</v>
      </c>
      <c r="N200" s="96">
        <f t="shared" si="33"/>
        <v>-24.889</v>
      </c>
      <c r="O200" s="142"/>
      <c r="P200" s="142"/>
      <c r="Q200" s="101"/>
      <c r="R200" s="102">
        <f>SUM(R198:R199)</f>
        <v>7474</v>
      </c>
    </row>
    <row r="201" spans="2:18" ht="15.75">
      <c r="B201" s="104"/>
      <c r="C201" s="146"/>
      <c r="D201" s="146"/>
      <c r="E201" s="146"/>
      <c r="F201" s="105"/>
      <c r="G201" s="147"/>
      <c r="H201" s="146"/>
      <c r="I201" s="146"/>
      <c r="J201" s="146"/>
      <c r="K201" s="146"/>
      <c r="L201" s="146"/>
      <c r="M201" s="147"/>
      <c r="N201" s="146"/>
      <c r="O201" s="148"/>
      <c r="P201" s="148"/>
      <c r="Q201" s="149"/>
      <c r="R201" s="150"/>
    </row>
    <row r="202" spans="2:18" ht="15.75">
      <c r="B202" s="70"/>
      <c r="C202" s="71"/>
      <c r="D202" s="71"/>
      <c r="E202" s="72"/>
      <c r="F202" s="73"/>
      <c r="G202" s="74"/>
      <c r="H202" s="75"/>
      <c r="I202" s="75"/>
      <c r="J202" s="75"/>
      <c r="K202" s="75"/>
      <c r="L202" s="75"/>
      <c r="M202" s="76"/>
      <c r="N202" s="75"/>
      <c r="O202" s="77"/>
      <c r="P202" s="77"/>
      <c r="Q202" s="78"/>
      <c r="R202" s="79"/>
    </row>
    <row r="203" spans="2:18" ht="18">
      <c r="B203" s="70"/>
      <c r="C203" s="35" t="s">
        <v>169</v>
      </c>
      <c r="D203" s="80"/>
      <c r="E203" s="72"/>
      <c r="F203" s="73"/>
      <c r="G203" s="74"/>
      <c r="H203" s="75"/>
      <c r="I203" s="75"/>
      <c r="J203" s="75"/>
      <c r="K203" s="75"/>
      <c r="L203" s="75"/>
      <c r="M203" s="76"/>
      <c r="N203" s="75"/>
      <c r="O203" s="77"/>
      <c r="P203" s="77"/>
      <c r="Q203" s="78"/>
      <c r="R203" s="79"/>
    </row>
    <row r="204" spans="2:18" ht="15.75">
      <c r="B204" s="116"/>
      <c r="C204" s="117"/>
      <c r="D204" s="117"/>
      <c r="E204" s="118"/>
      <c r="F204" s="119"/>
      <c r="G204" s="120"/>
      <c r="H204" s="121"/>
      <c r="I204" s="121"/>
      <c r="J204" s="121"/>
      <c r="K204" s="121"/>
      <c r="L204" s="121"/>
      <c r="M204" s="122"/>
      <c r="N204" s="121"/>
      <c r="O204" s="123"/>
      <c r="P204" s="123"/>
      <c r="Q204" s="124"/>
      <c r="R204" s="125"/>
    </row>
    <row r="205" spans="2:18" ht="15.75">
      <c r="B205" s="143">
        <v>1</v>
      </c>
      <c r="C205" s="127" t="s">
        <v>170</v>
      </c>
      <c r="D205" s="44">
        <v>41090</v>
      </c>
      <c r="E205" s="128">
        <v>144</v>
      </c>
      <c r="F205" s="129">
        <v>5</v>
      </c>
      <c r="G205" s="130">
        <f aca="true" t="shared" si="34" ref="G205:G218">+E205/F205</f>
        <v>28.8</v>
      </c>
      <c r="H205" s="131">
        <v>2567.584</v>
      </c>
      <c r="I205" s="131">
        <v>2919.968</v>
      </c>
      <c r="J205" s="131">
        <v>4286.674</v>
      </c>
      <c r="K205" s="131">
        <v>0.434</v>
      </c>
      <c r="L205" s="131">
        <v>830.446</v>
      </c>
      <c r="M205" s="132">
        <f aca="true" t="shared" si="35" ref="M205:M218">+L205-N205</f>
        <v>245.38200000000006</v>
      </c>
      <c r="N205" s="131">
        <v>585.064</v>
      </c>
      <c r="O205" s="133">
        <v>150</v>
      </c>
      <c r="P205" s="133">
        <v>0</v>
      </c>
      <c r="Q205" s="134">
        <f aca="true" t="shared" si="36" ref="Q205:Q218">SUM(O205:P205)</f>
        <v>150</v>
      </c>
      <c r="R205" s="135">
        <v>3422</v>
      </c>
    </row>
    <row r="206" spans="2:18" ht="15.75">
      <c r="B206" s="144">
        <f aca="true" t="shared" si="37" ref="B206:B218">+B205+1</f>
        <v>2</v>
      </c>
      <c r="C206" s="43" t="s">
        <v>171</v>
      </c>
      <c r="D206" s="44">
        <v>41090</v>
      </c>
      <c r="E206" s="45">
        <v>120.832</v>
      </c>
      <c r="F206" s="46">
        <v>10</v>
      </c>
      <c r="G206" s="47">
        <f t="shared" si="34"/>
        <v>12.0832</v>
      </c>
      <c r="H206" s="48">
        <v>1340.066</v>
      </c>
      <c r="I206" s="48">
        <v>2631.723</v>
      </c>
      <c r="J206" s="48">
        <v>7217.116</v>
      </c>
      <c r="K206" s="48">
        <v>69.896</v>
      </c>
      <c r="L206" s="48">
        <v>689.649</v>
      </c>
      <c r="M206" s="49">
        <f t="shared" si="35"/>
        <v>203.635</v>
      </c>
      <c r="N206" s="48">
        <v>486.014</v>
      </c>
      <c r="O206" s="50">
        <v>100</v>
      </c>
      <c r="P206" s="50">
        <v>20</v>
      </c>
      <c r="Q206" s="51">
        <f t="shared" si="36"/>
        <v>120</v>
      </c>
      <c r="R206" s="52">
        <v>1358</v>
      </c>
    </row>
    <row r="207" spans="2:18" ht="15.75">
      <c r="B207" s="144">
        <f t="shared" si="37"/>
        <v>3</v>
      </c>
      <c r="C207" s="43" t="s">
        <v>172</v>
      </c>
      <c r="D207" s="44">
        <v>40999</v>
      </c>
      <c r="E207" s="45">
        <v>719.35</v>
      </c>
      <c r="F207" s="46">
        <v>10</v>
      </c>
      <c r="G207" s="47">
        <f t="shared" si="34"/>
        <v>71.935</v>
      </c>
      <c r="H207" s="48">
        <v>5419.934</v>
      </c>
      <c r="I207" s="48">
        <v>10960.417</v>
      </c>
      <c r="J207" s="48">
        <v>38011.857</v>
      </c>
      <c r="K207" s="48">
        <v>11.717</v>
      </c>
      <c r="L207" s="48">
        <v>1620.001</v>
      </c>
      <c r="M207" s="49">
        <f t="shared" si="35"/>
        <v>415.89200000000005</v>
      </c>
      <c r="N207" s="48">
        <v>1204.109</v>
      </c>
      <c r="O207" s="50">
        <v>65</v>
      </c>
      <c r="P207" s="50">
        <v>15</v>
      </c>
      <c r="Q207" s="51">
        <f t="shared" si="36"/>
        <v>80</v>
      </c>
      <c r="R207" s="52">
        <v>1263</v>
      </c>
    </row>
    <row r="208" spans="2:18" ht="15.75">
      <c r="B208" s="144">
        <f t="shared" si="37"/>
        <v>4</v>
      </c>
      <c r="C208" s="43" t="s">
        <v>173</v>
      </c>
      <c r="D208" s="44">
        <v>41090</v>
      </c>
      <c r="E208" s="45">
        <v>133.343</v>
      </c>
      <c r="F208" s="46">
        <v>10</v>
      </c>
      <c r="G208" s="47">
        <f t="shared" si="34"/>
        <v>13.334299999999999</v>
      </c>
      <c r="H208" s="48"/>
      <c r="I208" s="48"/>
      <c r="J208" s="48"/>
      <c r="K208" s="48"/>
      <c r="L208" s="48">
        <v>162.805</v>
      </c>
      <c r="M208" s="49">
        <f t="shared" si="35"/>
        <v>60.18700000000001</v>
      </c>
      <c r="N208" s="48">
        <v>102.618</v>
      </c>
      <c r="O208" s="50">
        <v>15</v>
      </c>
      <c r="P208" s="50">
        <v>0</v>
      </c>
      <c r="Q208" s="51">
        <f t="shared" si="36"/>
        <v>15</v>
      </c>
      <c r="R208" s="52"/>
    </row>
    <row r="209" spans="2:18" ht="15.75">
      <c r="B209" s="144">
        <f t="shared" si="37"/>
        <v>5</v>
      </c>
      <c r="C209" s="43" t="s">
        <v>174</v>
      </c>
      <c r="D209" s="44">
        <v>41090</v>
      </c>
      <c r="E209" s="45">
        <v>1087.353</v>
      </c>
      <c r="F209" s="46">
        <v>10</v>
      </c>
      <c r="G209" s="47">
        <f t="shared" si="34"/>
        <v>108.73530000000001</v>
      </c>
      <c r="H209" s="48">
        <v>-1938.708</v>
      </c>
      <c r="I209" s="48">
        <v>4141.633</v>
      </c>
      <c r="J209" s="48">
        <v>3.047</v>
      </c>
      <c r="K209" s="48">
        <v>0.439</v>
      </c>
      <c r="L209" s="48">
        <v>-228.637</v>
      </c>
      <c r="M209" s="49">
        <f t="shared" si="35"/>
        <v>-7.174000000000007</v>
      </c>
      <c r="N209" s="48">
        <v>-221.463</v>
      </c>
      <c r="O209" s="50">
        <v>0</v>
      </c>
      <c r="P209" s="50">
        <v>0</v>
      </c>
      <c r="Q209" s="51">
        <f t="shared" si="36"/>
        <v>0</v>
      </c>
      <c r="R209" s="52">
        <v>4019</v>
      </c>
    </row>
    <row r="210" spans="2:18" ht="15.75">
      <c r="B210" s="144">
        <f t="shared" si="37"/>
        <v>6</v>
      </c>
      <c r="C210" s="43" t="s">
        <v>175</v>
      </c>
      <c r="D210" s="44">
        <v>40999</v>
      </c>
      <c r="E210" s="45">
        <v>70.624</v>
      </c>
      <c r="F210" s="46">
        <v>10</v>
      </c>
      <c r="G210" s="47">
        <f t="shared" si="34"/>
        <v>7.062399999999999</v>
      </c>
      <c r="H210" s="48">
        <v>1444.724</v>
      </c>
      <c r="I210" s="48">
        <v>3933.246</v>
      </c>
      <c r="J210" s="48">
        <v>9465.724</v>
      </c>
      <c r="K210" s="48">
        <v>157.099</v>
      </c>
      <c r="L210" s="48">
        <v>500.926</v>
      </c>
      <c r="M210" s="49">
        <f t="shared" si="35"/>
        <v>180.781</v>
      </c>
      <c r="N210" s="48">
        <v>320.145</v>
      </c>
      <c r="O210" s="50">
        <v>60</v>
      </c>
      <c r="P210" s="50">
        <v>0</v>
      </c>
      <c r="Q210" s="51">
        <f t="shared" si="36"/>
        <v>60</v>
      </c>
      <c r="R210" s="52">
        <v>1543</v>
      </c>
    </row>
    <row r="211" spans="2:18" ht="15.75">
      <c r="B211" s="144">
        <f t="shared" si="37"/>
        <v>7</v>
      </c>
      <c r="C211" s="43" t="s">
        <v>176</v>
      </c>
      <c r="D211" s="44">
        <v>41090</v>
      </c>
      <c r="E211" s="45">
        <v>450.025</v>
      </c>
      <c r="F211" s="46">
        <v>10</v>
      </c>
      <c r="G211" s="47">
        <f t="shared" si="34"/>
        <v>45.0025</v>
      </c>
      <c r="H211" s="48">
        <v>599.018</v>
      </c>
      <c r="I211" s="48">
        <v>2740.106</v>
      </c>
      <c r="J211" s="48">
        <v>1388.002</v>
      </c>
      <c r="K211" s="48">
        <v>109.137</v>
      </c>
      <c r="L211" s="48">
        <v>-97.683</v>
      </c>
      <c r="M211" s="49">
        <f t="shared" si="35"/>
        <v>-11.715000000000003</v>
      </c>
      <c r="N211" s="48">
        <v>-85.968</v>
      </c>
      <c r="O211" s="50">
        <v>0</v>
      </c>
      <c r="P211" s="50">
        <v>0</v>
      </c>
      <c r="Q211" s="51">
        <f t="shared" si="36"/>
        <v>0</v>
      </c>
      <c r="R211" s="52">
        <v>2631</v>
      </c>
    </row>
    <row r="212" spans="2:18" ht="15.75">
      <c r="B212" s="144">
        <f t="shared" si="37"/>
        <v>8</v>
      </c>
      <c r="C212" s="43" t="s">
        <v>177</v>
      </c>
      <c r="D212" s="44">
        <v>41090</v>
      </c>
      <c r="E212" s="45">
        <v>200</v>
      </c>
      <c r="F212" s="46">
        <v>10</v>
      </c>
      <c r="G212" s="47">
        <f t="shared" si="34"/>
        <v>20</v>
      </c>
      <c r="H212" s="48">
        <v>73.180216</v>
      </c>
      <c r="I212" s="48">
        <v>453.686401</v>
      </c>
      <c r="J212" s="48">
        <v>367.740103</v>
      </c>
      <c r="K212" s="48">
        <v>14.840378</v>
      </c>
      <c r="L212" s="48">
        <v>-38.114365</v>
      </c>
      <c r="M212" s="49">
        <f t="shared" si="35"/>
        <v>3.200000000000003</v>
      </c>
      <c r="N212" s="48">
        <v>-41.314365</v>
      </c>
      <c r="O212" s="50">
        <v>0</v>
      </c>
      <c r="P212" s="50">
        <v>0</v>
      </c>
      <c r="Q212" s="51">
        <f t="shared" si="36"/>
        <v>0</v>
      </c>
      <c r="R212" s="52">
        <v>1135</v>
      </c>
    </row>
    <row r="213" spans="2:18" ht="15.75">
      <c r="B213" s="144">
        <f t="shared" si="37"/>
        <v>9</v>
      </c>
      <c r="C213" s="43" t="s">
        <v>178</v>
      </c>
      <c r="D213" s="44">
        <v>40999</v>
      </c>
      <c r="E213" s="45">
        <v>1428</v>
      </c>
      <c r="F213" s="46">
        <v>10</v>
      </c>
      <c r="G213" s="47">
        <f t="shared" si="34"/>
        <v>142.8</v>
      </c>
      <c r="H213" s="48">
        <v>1144.98</v>
      </c>
      <c r="I213" s="48">
        <v>9479.821</v>
      </c>
      <c r="J213" s="48">
        <v>16599.608</v>
      </c>
      <c r="K213" s="48">
        <v>151.926</v>
      </c>
      <c r="L213" s="48">
        <v>-498.804</v>
      </c>
      <c r="M213" s="49">
        <f t="shared" si="35"/>
        <v>33.40899999999999</v>
      </c>
      <c r="N213" s="48">
        <v>-532.213</v>
      </c>
      <c r="O213" s="50">
        <v>0</v>
      </c>
      <c r="P213" s="50">
        <v>0</v>
      </c>
      <c r="Q213" s="51">
        <f t="shared" si="36"/>
        <v>0</v>
      </c>
      <c r="R213" s="52">
        <v>5011</v>
      </c>
    </row>
    <row r="214" spans="2:18" ht="15.75">
      <c r="B214" s="144">
        <f t="shared" si="37"/>
        <v>10</v>
      </c>
      <c r="C214" s="43" t="s">
        <v>179</v>
      </c>
      <c r="D214" s="44">
        <v>41090</v>
      </c>
      <c r="E214" s="45">
        <v>786</v>
      </c>
      <c r="F214" s="46">
        <v>10</v>
      </c>
      <c r="G214" s="47">
        <f t="shared" si="34"/>
        <v>78.6</v>
      </c>
      <c r="H214" s="48">
        <v>17013.858</v>
      </c>
      <c r="I214" s="48">
        <v>27575.718</v>
      </c>
      <c r="J214" s="48">
        <v>76962.642</v>
      </c>
      <c r="K214" s="48">
        <v>58.805</v>
      </c>
      <c r="L214" s="48">
        <v>6312.267</v>
      </c>
      <c r="M214" s="49">
        <f t="shared" si="35"/>
        <v>2009.5519999999997</v>
      </c>
      <c r="N214" s="48">
        <v>4302.715</v>
      </c>
      <c r="O214" s="50">
        <v>320</v>
      </c>
      <c r="P214" s="50">
        <v>0</v>
      </c>
      <c r="Q214" s="51">
        <f t="shared" si="36"/>
        <v>320</v>
      </c>
      <c r="R214" s="52">
        <v>3446</v>
      </c>
    </row>
    <row r="215" spans="2:18" ht="15.75">
      <c r="B215" s="144">
        <f t="shared" si="37"/>
        <v>11</v>
      </c>
      <c r="C215" s="43" t="s">
        <v>180</v>
      </c>
      <c r="D215" s="44">
        <v>41274</v>
      </c>
      <c r="E215" s="45">
        <v>822.999</v>
      </c>
      <c r="F215" s="46">
        <v>10</v>
      </c>
      <c r="G215" s="47">
        <f t="shared" si="34"/>
        <v>82.29990000000001</v>
      </c>
      <c r="H215" s="48">
        <v>15800.884</v>
      </c>
      <c r="I215" s="48">
        <v>21348.864</v>
      </c>
      <c r="J215" s="48">
        <v>58531.137</v>
      </c>
      <c r="K215" s="48">
        <v>11.1</v>
      </c>
      <c r="L215" s="48">
        <v>1499.76</v>
      </c>
      <c r="M215" s="49">
        <f t="shared" si="35"/>
        <v>521.7379999999999</v>
      </c>
      <c r="N215" s="48">
        <v>978.022</v>
      </c>
      <c r="O215" s="50">
        <v>25</v>
      </c>
      <c r="P215" s="50">
        <v>0</v>
      </c>
      <c r="Q215" s="51">
        <f t="shared" si="36"/>
        <v>25</v>
      </c>
      <c r="R215" s="52">
        <v>5928</v>
      </c>
    </row>
    <row r="216" spans="2:18" ht="15.75">
      <c r="B216" s="144">
        <f t="shared" si="37"/>
        <v>12</v>
      </c>
      <c r="C216" s="43" t="s">
        <v>181</v>
      </c>
      <c r="D216" s="44">
        <v>41090</v>
      </c>
      <c r="E216" s="45">
        <v>179.72368</v>
      </c>
      <c r="F216" s="46">
        <v>10</v>
      </c>
      <c r="G216" s="47">
        <f t="shared" si="34"/>
        <v>17.972368</v>
      </c>
      <c r="H216" s="48">
        <v>516.56596</v>
      </c>
      <c r="I216" s="48">
        <v>1034.495423</v>
      </c>
      <c r="J216" s="48">
        <v>2725.640195</v>
      </c>
      <c r="K216" s="48">
        <v>11.737717</v>
      </c>
      <c r="L216" s="48">
        <v>195.03491</v>
      </c>
      <c r="M216" s="49">
        <f t="shared" si="35"/>
        <v>68.95073</v>
      </c>
      <c r="N216" s="48">
        <v>126.08418</v>
      </c>
      <c r="O216" s="50">
        <v>20</v>
      </c>
      <c r="P216" s="50">
        <v>0</v>
      </c>
      <c r="Q216" s="51">
        <f t="shared" si="36"/>
        <v>20</v>
      </c>
      <c r="R216" s="52">
        <v>660</v>
      </c>
    </row>
    <row r="217" spans="2:18" ht="15.75">
      <c r="B217" s="144">
        <f t="shared" si="37"/>
        <v>13</v>
      </c>
      <c r="C217" s="43" t="s">
        <v>182</v>
      </c>
      <c r="D217" s="44">
        <v>41090</v>
      </c>
      <c r="E217" s="82">
        <v>597.713</v>
      </c>
      <c r="F217" s="83">
        <v>10</v>
      </c>
      <c r="G217" s="84">
        <f t="shared" si="34"/>
        <v>59.7713</v>
      </c>
      <c r="H217" s="85">
        <v>1523.034</v>
      </c>
      <c r="I217" s="85">
        <v>5472.914</v>
      </c>
      <c r="J217" s="85">
        <v>7806.47</v>
      </c>
      <c r="K217" s="85">
        <v>381.671</v>
      </c>
      <c r="L217" s="85">
        <v>247.316</v>
      </c>
      <c r="M217" s="86">
        <f t="shared" si="35"/>
        <v>44.58099999999999</v>
      </c>
      <c r="N217" s="85">
        <v>202.735</v>
      </c>
      <c r="O217" s="87">
        <v>20</v>
      </c>
      <c r="P217" s="87">
        <v>0</v>
      </c>
      <c r="Q217" s="88">
        <f t="shared" si="36"/>
        <v>20</v>
      </c>
      <c r="R217" s="89">
        <v>2086</v>
      </c>
    </row>
    <row r="218" spans="2:18" ht="15.75">
      <c r="B218" s="144">
        <f t="shared" si="37"/>
        <v>14</v>
      </c>
      <c r="C218" s="43" t="s">
        <v>183</v>
      </c>
      <c r="D218" s="44">
        <v>41090</v>
      </c>
      <c r="E218" s="45"/>
      <c r="F218" s="46">
        <v>10</v>
      </c>
      <c r="G218" s="47">
        <f t="shared" si="34"/>
        <v>0</v>
      </c>
      <c r="H218" s="48"/>
      <c r="I218" s="48"/>
      <c r="J218" s="48"/>
      <c r="K218" s="48"/>
      <c r="L218" s="48"/>
      <c r="M218" s="49">
        <f t="shared" si="35"/>
        <v>0</v>
      </c>
      <c r="N218" s="48"/>
      <c r="O218" s="50"/>
      <c r="P218" s="50"/>
      <c r="Q218" s="51">
        <f t="shared" si="36"/>
        <v>0</v>
      </c>
      <c r="R218" s="52"/>
    </row>
    <row r="219" spans="2:18" ht="15.75">
      <c r="B219" s="70"/>
      <c r="C219" s="71"/>
      <c r="D219" s="71"/>
      <c r="E219" s="72"/>
      <c r="F219" s="145"/>
      <c r="G219" s="74"/>
      <c r="H219" s="75"/>
      <c r="I219" s="75"/>
      <c r="J219" s="75"/>
      <c r="K219" s="75"/>
      <c r="L219" s="75"/>
      <c r="M219" s="76"/>
      <c r="N219" s="75"/>
      <c r="O219" s="77"/>
      <c r="P219" s="77"/>
      <c r="Q219" s="78"/>
      <c r="R219" s="79"/>
    </row>
    <row r="220" spans="2:18" ht="18.75">
      <c r="B220" s="70"/>
      <c r="C220" s="140" t="s">
        <v>84</v>
      </c>
      <c r="D220" s="71"/>
      <c r="E220" s="72"/>
      <c r="F220" s="145"/>
      <c r="G220" s="74"/>
      <c r="H220" s="75"/>
      <c r="I220" s="75"/>
      <c r="J220" s="75"/>
      <c r="K220" s="75"/>
      <c r="L220" s="75"/>
      <c r="M220" s="76"/>
      <c r="N220" s="75"/>
      <c r="O220" s="77"/>
      <c r="P220" s="77"/>
      <c r="Q220" s="78"/>
      <c r="R220" s="79"/>
    </row>
    <row r="221" spans="2:18" ht="15.75">
      <c r="B221" s="144">
        <v>1</v>
      </c>
      <c r="C221" s="43" t="s">
        <v>184</v>
      </c>
      <c r="D221" s="44">
        <v>41090</v>
      </c>
      <c r="E221" s="45">
        <v>58</v>
      </c>
      <c r="F221" s="46">
        <v>10</v>
      </c>
      <c r="G221" s="47">
        <f>+E221/F221</f>
        <v>5.8</v>
      </c>
      <c r="H221" s="48">
        <v>68.676508</v>
      </c>
      <c r="I221" s="48">
        <v>330.146618</v>
      </c>
      <c r="J221" s="48">
        <v>52.079238</v>
      </c>
      <c r="K221" s="48">
        <v>0.070602</v>
      </c>
      <c r="L221" s="48">
        <v>0.933738</v>
      </c>
      <c r="M221" s="49">
        <f>+L221-N221</f>
        <v>0.5438999999999999</v>
      </c>
      <c r="N221" s="48">
        <v>0.389838</v>
      </c>
      <c r="O221" s="50">
        <v>0</v>
      </c>
      <c r="P221" s="50">
        <v>0</v>
      </c>
      <c r="Q221" s="51">
        <f>SUM(O221:P221)</f>
        <v>0</v>
      </c>
      <c r="R221" s="52">
        <v>5063</v>
      </c>
    </row>
    <row r="222" spans="2:18" ht="15.75">
      <c r="B222" s="144">
        <f>+B221+1</f>
        <v>2</v>
      </c>
      <c r="C222" s="43" t="s">
        <v>185</v>
      </c>
      <c r="D222" s="44">
        <v>41090</v>
      </c>
      <c r="E222" s="45"/>
      <c r="F222" s="46">
        <v>10</v>
      </c>
      <c r="G222" s="47">
        <f>+E222/F222</f>
        <v>0</v>
      </c>
      <c r="H222" s="48"/>
      <c r="I222" s="48"/>
      <c r="J222" s="48"/>
      <c r="K222" s="48"/>
      <c r="L222" s="48"/>
      <c r="M222" s="49">
        <f>+L222-N222</f>
        <v>0</v>
      </c>
      <c r="N222" s="48"/>
      <c r="O222" s="50"/>
      <c r="P222" s="50"/>
      <c r="Q222" s="51">
        <f>SUM(O222:P222)</f>
        <v>0</v>
      </c>
      <c r="R222" s="52"/>
    </row>
    <row r="223" spans="2:18" ht="15.75">
      <c r="B223" s="144"/>
      <c r="C223" s="43"/>
      <c r="D223" s="43"/>
      <c r="E223" s="45"/>
      <c r="F223" s="46"/>
      <c r="G223" s="47"/>
      <c r="H223" s="48"/>
      <c r="I223" s="48"/>
      <c r="J223" s="48"/>
      <c r="K223" s="48"/>
      <c r="L223" s="48"/>
      <c r="M223" s="49"/>
      <c r="N223" s="48"/>
      <c r="O223" s="50"/>
      <c r="P223" s="50"/>
      <c r="Q223" s="51"/>
      <c r="R223" s="52"/>
    </row>
    <row r="224" spans="2:18" s="103" customFormat="1" ht="15.75">
      <c r="B224" s="95">
        <f>COUNT(B205:B223)</f>
        <v>16</v>
      </c>
      <c r="C224" s="96"/>
      <c r="D224" s="96"/>
      <c r="E224" s="96">
        <f>SUBTOTAL(9,E205:E223)</f>
        <v>6797.96268</v>
      </c>
      <c r="F224" s="90"/>
      <c r="G224" s="98">
        <f aca="true" t="shared" si="38" ref="G224:N224">SUBTOTAL(9,G205:G223)</f>
        <v>694.1962679999999</v>
      </c>
      <c r="H224" s="96">
        <f t="shared" si="38"/>
        <v>45573.79668399999</v>
      </c>
      <c r="I224" s="96">
        <f t="shared" si="38"/>
        <v>93022.738442</v>
      </c>
      <c r="J224" s="96">
        <f t="shared" si="38"/>
        <v>223417.73653599998</v>
      </c>
      <c r="K224" s="96">
        <f t="shared" si="38"/>
        <v>978.872697</v>
      </c>
      <c r="L224" s="96">
        <f t="shared" si="38"/>
        <v>11195.900283</v>
      </c>
      <c r="M224" s="98">
        <f t="shared" si="38"/>
        <v>3768.96263</v>
      </c>
      <c r="N224" s="96">
        <f t="shared" si="38"/>
        <v>7426.937652999999</v>
      </c>
      <c r="O224" s="142"/>
      <c r="P224" s="142"/>
      <c r="Q224" s="101"/>
      <c r="R224" s="102">
        <f>SUM(R205:R223)</f>
        <v>37565</v>
      </c>
    </row>
    <row r="225" spans="2:18" ht="15.75">
      <c r="B225" s="104"/>
      <c r="C225" s="105"/>
      <c r="D225" s="105"/>
      <c r="E225" s="107"/>
      <c r="F225" s="108"/>
      <c r="G225" s="109"/>
      <c r="H225" s="110"/>
      <c r="I225" s="110"/>
      <c r="J225" s="110"/>
      <c r="K225" s="110"/>
      <c r="L225" s="110"/>
      <c r="M225" s="111"/>
      <c r="N225" s="110"/>
      <c r="O225" s="112"/>
      <c r="P225" s="112"/>
      <c r="Q225" s="113"/>
      <c r="R225" s="114"/>
    </row>
    <row r="226" spans="2:18" ht="15.75">
      <c r="B226" s="70"/>
      <c r="C226" s="71"/>
      <c r="D226" s="71"/>
      <c r="E226" s="72"/>
      <c r="F226" s="73"/>
      <c r="G226" s="74"/>
      <c r="H226" s="75"/>
      <c r="I226" s="75"/>
      <c r="J226" s="75"/>
      <c r="K226" s="75"/>
      <c r="L226" s="75"/>
      <c r="M226" s="76"/>
      <c r="N226" s="75"/>
      <c r="O226" s="77"/>
      <c r="P226" s="77"/>
      <c r="Q226" s="78"/>
      <c r="R226" s="79"/>
    </row>
    <row r="227" spans="2:18" ht="18">
      <c r="B227" s="70"/>
      <c r="C227" s="35" t="s">
        <v>186</v>
      </c>
      <c r="D227" s="80"/>
      <c r="E227" s="72"/>
      <c r="F227" s="73"/>
      <c r="G227" s="74"/>
      <c r="H227" s="75"/>
      <c r="I227" s="75"/>
      <c r="J227" s="75"/>
      <c r="K227" s="75"/>
      <c r="L227" s="75"/>
      <c r="M227" s="76"/>
      <c r="N227" s="75"/>
      <c r="O227" s="77"/>
      <c r="P227" s="77"/>
      <c r="Q227" s="78"/>
      <c r="R227" s="79"/>
    </row>
    <row r="228" spans="2:18" ht="15.75">
      <c r="B228" s="116"/>
      <c r="C228" s="117"/>
      <c r="D228" s="117"/>
      <c r="E228" s="118"/>
      <c r="F228" s="119"/>
      <c r="G228" s="120"/>
      <c r="H228" s="121"/>
      <c r="I228" s="121"/>
      <c r="J228" s="121"/>
      <c r="K228" s="121"/>
      <c r="L228" s="121"/>
      <c r="M228" s="122"/>
      <c r="N228" s="121"/>
      <c r="O228" s="123"/>
      <c r="P228" s="123"/>
      <c r="Q228" s="124"/>
      <c r="R228" s="125"/>
    </row>
    <row r="229" spans="2:18" ht="15.75">
      <c r="B229" s="126">
        <v>1</v>
      </c>
      <c r="C229" s="127" t="s">
        <v>187</v>
      </c>
      <c r="D229" s="44">
        <v>41090</v>
      </c>
      <c r="E229" s="128">
        <v>190.52</v>
      </c>
      <c r="F229" s="129">
        <v>10</v>
      </c>
      <c r="G229" s="130">
        <f>+E229/F229</f>
        <v>19.052</v>
      </c>
      <c r="H229" s="131">
        <v>2353.37</v>
      </c>
      <c r="I229" s="131">
        <v>5972.343</v>
      </c>
      <c r="J229" s="131">
        <v>3690.762</v>
      </c>
      <c r="K229" s="131">
        <v>2.133</v>
      </c>
      <c r="L229" s="131">
        <v>802.809</v>
      </c>
      <c r="M229" s="132">
        <f>+L229-N229</f>
        <v>277.77</v>
      </c>
      <c r="N229" s="131">
        <v>525.039</v>
      </c>
      <c r="O229" s="133">
        <v>50</v>
      </c>
      <c r="P229" s="133">
        <v>10</v>
      </c>
      <c r="Q229" s="134">
        <f>SUM(O229:P229)</f>
        <v>60</v>
      </c>
      <c r="R229" s="135">
        <v>893</v>
      </c>
    </row>
    <row r="230" spans="2:18" ht="15.75">
      <c r="B230" s="42">
        <f>+B229+1</f>
        <v>2</v>
      </c>
      <c r="C230" s="43" t="s">
        <v>188</v>
      </c>
      <c r="D230" s="44">
        <v>41090</v>
      </c>
      <c r="E230" s="45">
        <v>60</v>
      </c>
      <c r="F230" s="46">
        <v>10</v>
      </c>
      <c r="G230" s="47">
        <f>+E230/F230</f>
        <v>6</v>
      </c>
      <c r="H230" s="48">
        <v>1115.46</v>
      </c>
      <c r="I230" s="48">
        <v>2195.442</v>
      </c>
      <c r="J230" s="48">
        <v>5060.898</v>
      </c>
      <c r="K230" s="48">
        <v>53.118</v>
      </c>
      <c r="L230" s="48">
        <v>318.07</v>
      </c>
      <c r="M230" s="49">
        <f>+L230-N230</f>
        <v>110.69999999999999</v>
      </c>
      <c r="N230" s="48">
        <v>207.37</v>
      </c>
      <c r="O230" s="50">
        <v>90</v>
      </c>
      <c r="P230" s="50">
        <v>10</v>
      </c>
      <c r="Q230" s="51">
        <f>SUM(O230:P230)</f>
        <v>100</v>
      </c>
      <c r="R230" s="52">
        <v>439</v>
      </c>
    </row>
    <row r="231" spans="2:18" ht="15.75">
      <c r="B231" s="42">
        <f>+B230+1</f>
        <v>3</v>
      </c>
      <c r="C231" s="43" t="s">
        <v>189</v>
      </c>
      <c r="D231" s="44">
        <v>41090</v>
      </c>
      <c r="E231" s="45">
        <v>30</v>
      </c>
      <c r="F231" s="46">
        <v>10</v>
      </c>
      <c r="G231" s="47">
        <f>+E231/F231</f>
        <v>3</v>
      </c>
      <c r="H231" s="48">
        <v>-0.230809</v>
      </c>
      <c r="I231" s="48">
        <v>0</v>
      </c>
      <c r="J231" s="48">
        <v>0</v>
      </c>
      <c r="K231" s="48">
        <v>0</v>
      </c>
      <c r="L231" s="48">
        <v>-0.181917</v>
      </c>
      <c r="M231" s="49">
        <f>+L231-N231</f>
        <v>0</v>
      </c>
      <c r="N231" s="48">
        <v>-0.181917</v>
      </c>
      <c r="O231" s="50">
        <v>0</v>
      </c>
      <c r="P231" s="50">
        <v>0</v>
      </c>
      <c r="Q231" s="51">
        <f>SUM(O231:P231)</f>
        <v>0</v>
      </c>
      <c r="R231" s="52">
        <v>621</v>
      </c>
    </row>
    <row r="232" spans="2:18" ht="15.75">
      <c r="B232" s="42"/>
      <c r="C232" s="43"/>
      <c r="D232" s="43"/>
      <c r="E232" s="45"/>
      <c r="F232" s="46"/>
      <c r="G232" s="47"/>
      <c r="H232" s="48"/>
      <c r="I232" s="48"/>
      <c r="J232" s="48"/>
      <c r="K232" s="48"/>
      <c r="L232" s="48"/>
      <c r="M232" s="49"/>
      <c r="N232" s="48"/>
      <c r="O232" s="50"/>
      <c r="P232" s="50"/>
      <c r="Q232" s="51"/>
      <c r="R232" s="52"/>
    </row>
    <row r="233" spans="2:18" s="103" customFormat="1" ht="15.75">
      <c r="B233" s="95">
        <f>COUNT(B229:B232)</f>
        <v>3</v>
      </c>
      <c r="C233" s="96"/>
      <c r="D233" s="96"/>
      <c r="E233" s="96">
        <f>SUBTOTAL(9,E229:E232)</f>
        <v>280.52</v>
      </c>
      <c r="F233" s="90"/>
      <c r="G233" s="98">
        <f aca="true" t="shared" si="39" ref="G233:N233">SUBTOTAL(9,G229:G232)</f>
        <v>28.052</v>
      </c>
      <c r="H233" s="96">
        <f t="shared" si="39"/>
        <v>3468.599191</v>
      </c>
      <c r="I233" s="96">
        <f t="shared" si="39"/>
        <v>8167.785</v>
      </c>
      <c r="J233" s="96">
        <f t="shared" si="39"/>
        <v>8751.66</v>
      </c>
      <c r="K233" s="96">
        <f t="shared" si="39"/>
        <v>55.251000000000005</v>
      </c>
      <c r="L233" s="96">
        <f t="shared" si="39"/>
        <v>1120.6970829999998</v>
      </c>
      <c r="M233" s="98">
        <f t="shared" si="39"/>
        <v>388.46999999999997</v>
      </c>
      <c r="N233" s="96">
        <f t="shared" si="39"/>
        <v>732.227083</v>
      </c>
      <c r="O233" s="142"/>
      <c r="P233" s="142"/>
      <c r="Q233" s="101"/>
      <c r="R233" s="102">
        <f>SUM(R229:R232)</f>
        <v>1953</v>
      </c>
    </row>
    <row r="234" spans="2:18" ht="15.75">
      <c r="B234" s="104"/>
      <c r="C234" s="105"/>
      <c r="D234" s="105"/>
      <c r="E234" s="107"/>
      <c r="F234" s="108"/>
      <c r="G234" s="109"/>
      <c r="H234" s="110"/>
      <c r="I234" s="110"/>
      <c r="J234" s="110"/>
      <c r="K234" s="110"/>
      <c r="L234" s="110"/>
      <c r="M234" s="111"/>
      <c r="N234" s="110"/>
      <c r="O234" s="112"/>
      <c r="P234" s="112"/>
      <c r="Q234" s="113"/>
      <c r="R234" s="114"/>
    </row>
    <row r="235" spans="2:18" ht="15.75">
      <c r="B235" s="70"/>
      <c r="C235" s="71"/>
      <c r="D235" s="71"/>
      <c r="E235" s="72"/>
      <c r="F235" s="73"/>
      <c r="G235" s="74"/>
      <c r="H235" s="75"/>
      <c r="I235" s="75"/>
      <c r="J235" s="75"/>
      <c r="K235" s="75"/>
      <c r="L235" s="75"/>
      <c r="M235" s="76"/>
      <c r="N235" s="75"/>
      <c r="O235" s="77"/>
      <c r="P235" s="77"/>
      <c r="Q235" s="78"/>
      <c r="R235" s="79"/>
    </row>
    <row r="236" spans="2:18" ht="18">
      <c r="B236" s="70"/>
      <c r="C236" s="35" t="s">
        <v>190</v>
      </c>
      <c r="D236" s="80"/>
      <c r="E236" s="72"/>
      <c r="F236" s="73"/>
      <c r="G236" s="74"/>
      <c r="H236" s="75"/>
      <c r="I236" s="75"/>
      <c r="J236" s="75"/>
      <c r="K236" s="75"/>
      <c r="L236" s="75"/>
      <c r="M236" s="76"/>
      <c r="N236" s="75"/>
      <c r="O236" s="77"/>
      <c r="P236" s="77"/>
      <c r="Q236" s="78"/>
      <c r="R236" s="79"/>
    </row>
    <row r="237" spans="2:18" ht="15.75">
      <c r="B237" s="116"/>
      <c r="C237" s="117"/>
      <c r="D237" s="117"/>
      <c r="E237" s="118"/>
      <c r="F237" s="119"/>
      <c r="G237" s="120"/>
      <c r="H237" s="121"/>
      <c r="I237" s="121"/>
      <c r="J237" s="121"/>
      <c r="K237" s="121"/>
      <c r="L237" s="121"/>
      <c r="M237" s="122"/>
      <c r="N237" s="121"/>
      <c r="O237" s="123"/>
      <c r="P237" s="123"/>
      <c r="Q237" s="124"/>
      <c r="R237" s="125"/>
    </row>
    <row r="238" spans="2:18" ht="15.75">
      <c r="B238" s="143">
        <v>1</v>
      </c>
      <c r="C238" s="127" t="s">
        <v>191</v>
      </c>
      <c r="D238" s="44">
        <v>41182</v>
      </c>
      <c r="E238" s="128">
        <v>57.63654</v>
      </c>
      <c r="F238" s="129">
        <v>10</v>
      </c>
      <c r="G238" s="130">
        <f aca="true" t="shared" si="40" ref="G238:G281">+E238/F238</f>
        <v>5.763654</v>
      </c>
      <c r="H238" s="131">
        <v>369.822294</v>
      </c>
      <c r="I238" s="131">
        <v>2613.934727</v>
      </c>
      <c r="J238" s="131">
        <v>1535.41125</v>
      </c>
      <c r="K238" s="131">
        <v>76.433948</v>
      </c>
      <c r="L238" s="131">
        <v>62.052713</v>
      </c>
      <c r="M238" s="132">
        <f aca="true" t="shared" si="41" ref="M238:M281">+L238-N238</f>
        <v>19.342175999999995</v>
      </c>
      <c r="N238" s="131">
        <v>42.710537</v>
      </c>
      <c r="O238" s="133">
        <v>25</v>
      </c>
      <c r="P238" s="133">
        <v>0</v>
      </c>
      <c r="Q238" s="134">
        <f aca="true" t="shared" si="42" ref="Q238:Q281">SUM(O238:P238)</f>
        <v>25</v>
      </c>
      <c r="R238" s="135">
        <v>2319</v>
      </c>
    </row>
    <row r="239" spans="2:18" ht="15.75">
      <c r="B239" s="144">
        <f aca="true" t="shared" si="43" ref="B239:B281">+B238+1</f>
        <v>2</v>
      </c>
      <c r="C239" s="43" t="s">
        <v>192</v>
      </c>
      <c r="D239" s="44">
        <v>41182</v>
      </c>
      <c r="E239" s="45">
        <v>173.623</v>
      </c>
      <c r="F239" s="46">
        <v>10</v>
      </c>
      <c r="G239" s="47">
        <f t="shared" si="40"/>
        <v>17.362299999999998</v>
      </c>
      <c r="H239" s="48">
        <v>1727.714</v>
      </c>
      <c r="I239" s="48">
        <v>4752.689</v>
      </c>
      <c r="J239" s="48">
        <v>5964.181</v>
      </c>
      <c r="K239" s="48">
        <v>266.289</v>
      </c>
      <c r="L239" s="48">
        <v>539.337</v>
      </c>
      <c r="M239" s="49">
        <f t="shared" si="41"/>
        <v>48.791</v>
      </c>
      <c r="N239" s="48">
        <v>490.546</v>
      </c>
      <c r="O239" s="50">
        <v>80</v>
      </c>
      <c r="P239" s="50">
        <v>0</v>
      </c>
      <c r="Q239" s="51">
        <f t="shared" si="42"/>
        <v>80</v>
      </c>
      <c r="R239" s="52">
        <v>765</v>
      </c>
    </row>
    <row r="240" spans="2:18" ht="15.75">
      <c r="B240" s="144">
        <f t="shared" si="43"/>
        <v>3</v>
      </c>
      <c r="C240" s="43" t="s">
        <v>193</v>
      </c>
      <c r="D240" s="44">
        <v>41182</v>
      </c>
      <c r="E240" s="45">
        <v>185.703</v>
      </c>
      <c r="F240" s="46">
        <v>10</v>
      </c>
      <c r="G240" s="47">
        <f t="shared" si="40"/>
        <v>18.5703</v>
      </c>
      <c r="H240" s="48">
        <v>1119.534</v>
      </c>
      <c r="I240" s="48">
        <v>5978.385</v>
      </c>
      <c r="J240" s="48">
        <v>6129.081</v>
      </c>
      <c r="K240" s="48">
        <v>421.244</v>
      </c>
      <c r="L240" s="48">
        <v>-83.513</v>
      </c>
      <c r="M240" s="49">
        <f t="shared" si="41"/>
        <v>-40.41400000000001</v>
      </c>
      <c r="N240" s="48">
        <v>-43.099</v>
      </c>
      <c r="O240" s="50">
        <v>5</v>
      </c>
      <c r="P240" s="50">
        <v>5</v>
      </c>
      <c r="Q240" s="51">
        <f t="shared" si="42"/>
        <v>10</v>
      </c>
      <c r="R240" s="52">
        <v>1154</v>
      </c>
    </row>
    <row r="241" spans="2:18" ht="15.75">
      <c r="B241" s="144">
        <f t="shared" si="43"/>
        <v>4</v>
      </c>
      <c r="C241" s="43" t="s">
        <v>194</v>
      </c>
      <c r="D241" s="44">
        <v>41182</v>
      </c>
      <c r="E241" s="45">
        <v>792.61666</v>
      </c>
      <c r="F241" s="46">
        <v>10</v>
      </c>
      <c r="G241" s="47">
        <f t="shared" si="40"/>
        <v>79.261666</v>
      </c>
      <c r="H241" s="48">
        <v>160.419057</v>
      </c>
      <c r="I241" s="48">
        <v>3266.459489</v>
      </c>
      <c r="J241" s="48">
        <v>581.462058</v>
      </c>
      <c r="K241" s="48">
        <v>126.792207</v>
      </c>
      <c r="L241" s="48">
        <v>11.639484</v>
      </c>
      <c r="M241" s="49">
        <f t="shared" si="41"/>
        <v>9.400379999999998</v>
      </c>
      <c r="N241" s="48">
        <v>2.239104</v>
      </c>
      <c r="O241" s="50">
        <v>0</v>
      </c>
      <c r="P241" s="50">
        <v>0</v>
      </c>
      <c r="Q241" s="51">
        <f t="shared" si="42"/>
        <v>0</v>
      </c>
      <c r="R241" s="52">
        <v>1810</v>
      </c>
    </row>
    <row r="242" spans="2:18" ht="15.75">
      <c r="B242" s="144">
        <f t="shared" si="43"/>
        <v>5</v>
      </c>
      <c r="C242" s="43" t="s">
        <v>195</v>
      </c>
      <c r="D242" s="44">
        <v>41182</v>
      </c>
      <c r="E242" s="45">
        <v>244.07198</v>
      </c>
      <c r="F242" s="46">
        <v>10</v>
      </c>
      <c r="G242" s="47">
        <f t="shared" si="40"/>
        <v>24.407198</v>
      </c>
      <c r="H242" s="48">
        <v>-184.911859</v>
      </c>
      <c r="I242" s="48">
        <v>4266.598981</v>
      </c>
      <c r="J242" s="48">
        <v>1628.24242</v>
      </c>
      <c r="K242" s="48">
        <v>342.764674</v>
      </c>
      <c r="L242" s="48">
        <v>-441.443809</v>
      </c>
      <c r="M242" s="49">
        <f t="shared" si="41"/>
        <v>0.5415230000000406</v>
      </c>
      <c r="N242" s="48">
        <v>-441.985332</v>
      </c>
      <c r="O242" s="50">
        <v>0</v>
      </c>
      <c r="P242" s="50">
        <v>0</v>
      </c>
      <c r="Q242" s="51">
        <f t="shared" si="42"/>
        <v>0</v>
      </c>
      <c r="R242" s="52">
        <v>1863</v>
      </c>
    </row>
    <row r="243" spans="2:18" ht="15.75">
      <c r="B243" s="144">
        <f t="shared" si="43"/>
        <v>6</v>
      </c>
      <c r="C243" s="43" t="s">
        <v>196</v>
      </c>
      <c r="D243" s="44">
        <v>41182</v>
      </c>
      <c r="E243" s="45">
        <v>94.5</v>
      </c>
      <c r="F243" s="46">
        <v>10</v>
      </c>
      <c r="G243" s="47">
        <f t="shared" si="40"/>
        <v>9.45</v>
      </c>
      <c r="H243" s="48">
        <v>-946.322593</v>
      </c>
      <c r="I243" s="48">
        <v>2652.069343</v>
      </c>
      <c r="J243" s="48">
        <v>1839.79111</v>
      </c>
      <c r="K243" s="48">
        <v>235.09612</v>
      </c>
      <c r="L243" s="48">
        <v>-222.917795</v>
      </c>
      <c r="M243" s="49">
        <f t="shared" si="41"/>
        <v>32.956401</v>
      </c>
      <c r="N243" s="48">
        <v>-255.874196</v>
      </c>
      <c r="O243" s="50">
        <v>0</v>
      </c>
      <c r="P243" s="50">
        <v>0</v>
      </c>
      <c r="Q243" s="51">
        <f t="shared" si="42"/>
        <v>0</v>
      </c>
      <c r="R243" s="52">
        <v>1299</v>
      </c>
    </row>
    <row r="244" spans="2:18" ht="15.75">
      <c r="B244" s="144">
        <f t="shared" si="43"/>
        <v>7</v>
      </c>
      <c r="C244" s="43" t="s">
        <v>197</v>
      </c>
      <c r="D244" s="44">
        <v>41182</v>
      </c>
      <c r="E244" s="45">
        <v>286.92</v>
      </c>
      <c r="F244" s="46">
        <v>10</v>
      </c>
      <c r="G244" s="47">
        <f t="shared" si="40"/>
        <v>28.692</v>
      </c>
      <c r="H244" s="48">
        <v>425.067</v>
      </c>
      <c r="I244" s="48">
        <v>5835.443</v>
      </c>
      <c r="J244" s="48">
        <v>5848.891</v>
      </c>
      <c r="K244" s="48">
        <v>336.39</v>
      </c>
      <c r="L244" s="48">
        <v>-239.067</v>
      </c>
      <c r="M244" s="49">
        <f t="shared" si="41"/>
        <v>-20.096000000000004</v>
      </c>
      <c r="N244" s="48">
        <v>-218.971</v>
      </c>
      <c r="O244" s="50">
        <v>0</v>
      </c>
      <c r="P244" s="50">
        <v>0</v>
      </c>
      <c r="Q244" s="51">
        <f t="shared" si="42"/>
        <v>0</v>
      </c>
      <c r="R244" s="52">
        <v>1122</v>
      </c>
    </row>
    <row r="245" spans="2:18" ht="15.75">
      <c r="B245" s="144">
        <f t="shared" si="43"/>
        <v>8</v>
      </c>
      <c r="C245" s="43" t="s">
        <v>198</v>
      </c>
      <c r="D245" s="44">
        <v>41090</v>
      </c>
      <c r="E245" s="45">
        <v>94.3488</v>
      </c>
      <c r="F245" s="46">
        <v>10</v>
      </c>
      <c r="G245" s="47">
        <f t="shared" si="40"/>
        <v>9.43488</v>
      </c>
      <c r="H245" s="48">
        <v>902.089617</v>
      </c>
      <c r="I245" s="48">
        <v>1137.314305</v>
      </c>
      <c r="J245" s="48">
        <v>22.184996</v>
      </c>
      <c r="K245" s="48">
        <v>0.066641</v>
      </c>
      <c r="L245" s="48">
        <v>521.715742</v>
      </c>
      <c r="M245" s="49">
        <f t="shared" si="41"/>
        <v>-4.265108000000055</v>
      </c>
      <c r="N245" s="48">
        <v>525.98085</v>
      </c>
      <c r="O245" s="50">
        <v>100</v>
      </c>
      <c r="P245" s="50">
        <v>0</v>
      </c>
      <c r="Q245" s="51">
        <f t="shared" si="42"/>
        <v>100</v>
      </c>
      <c r="R245" s="52">
        <v>786</v>
      </c>
    </row>
    <row r="246" spans="2:18" ht="15.75">
      <c r="B246" s="144">
        <f t="shared" si="43"/>
        <v>9</v>
      </c>
      <c r="C246" s="43" t="s">
        <v>199</v>
      </c>
      <c r="D246" s="44">
        <v>41182</v>
      </c>
      <c r="E246" s="45">
        <v>990.2</v>
      </c>
      <c r="F246" s="46">
        <v>10</v>
      </c>
      <c r="G246" s="47">
        <f t="shared" si="40"/>
        <v>99.02000000000001</v>
      </c>
      <c r="H246" s="48">
        <v>1684.69</v>
      </c>
      <c r="I246" s="48">
        <v>5232.034</v>
      </c>
      <c r="J246" s="48">
        <v>5940.236</v>
      </c>
      <c r="K246" s="48">
        <v>367.7</v>
      </c>
      <c r="L246" s="48">
        <v>126.848</v>
      </c>
      <c r="M246" s="49">
        <f t="shared" si="41"/>
        <v>-32.899000000000015</v>
      </c>
      <c r="N246" s="48">
        <v>159.747</v>
      </c>
      <c r="O246" s="50">
        <v>0</v>
      </c>
      <c r="P246" s="50">
        <v>0</v>
      </c>
      <c r="Q246" s="51">
        <f t="shared" si="42"/>
        <v>0</v>
      </c>
      <c r="R246" s="52">
        <v>1670</v>
      </c>
    </row>
    <row r="247" spans="2:18" ht="15.75">
      <c r="B247" s="144">
        <f t="shared" si="43"/>
        <v>10</v>
      </c>
      <c r="C247" s="43" t="s">
        <v>200</v>
      </c>
      <c r="D247" s="44">
        <v>41090</v>
      </c>
      <c r="E247" s="45">
        <v>40</v>
      </c>
      <c r="F247" s="46">
        <v>10</v>
      </c>
      <c r="G247" s="47">
        <f t="shared" si="40"/>
        <v>4</v>
      </c>
      <c r="H247" s="48">
        <v>24.906336</v>
      </c>
      <c r="I247" s="48">
        <v>136.923233</v>
      </c>
      <c r="J247" s="48">
        <v>74.822218</v>
      </c>
      <c r="K247" s="48">
        <v>0.540551</v>
      </c>
      <c r="L247" s="48">
        <v>-6.29384</v>
      </c>
      <c r="M247" s="49">
        <f t="shared" si="41"/>
        <v>1.434533</v>
      </c>
      <c r="N247" s="48">
        <v>-7.728373</v>
      </c>
      <c r="O247" s="50">
        <v>0</v>
      </c>
      <c r="P247" s="50">
        <v>0</v>
      </c>
      <c r="Q247" s="51">
        <f t="shared" si="42"/>
        <v>0</v>
      </c>
      <c r="R247" s="52">
        <v>3298</v>
      </c>
    </row>
    <row r="248" spans="2:18" ht="15.75">
      <c r="B248" s="144">
        <f t="shared" si="43"/>
        <v>11</v>
      </c>
      <c r="C248" s="43" t="s">
        <v>201</v>
      </c>
      <c r="D248" s="44">
        <v>41182</v>
      </c>
      <c r="E248" s="45">
        <v>365.11992</v>
      </c>
      <c r="F248" s="46">
        <v>10</v>
      </c>
      <c r="G248" s="47">
        <f t="shared" si="40"/>
        <v>36.511992</v>
      </c>
      <c r="H248" s="48">
        <v>-270.45458</v>
      </c>
      <c r="I248" s="48">
        <v>5583.109745</v>
      </c>
      <c r="J248" s="48">
        <v>4109.864597</v>
      </c>
      <c r="K248" s="48">
        <v>101.57568</v>
      </c>
      <c r="L248" s="48">
        <v>-68.464434</v>
      </c>
      <c r="M248" s="49">
        <f t="shared" si="41"/>
        <v>-8.353730999999996</v>
      </c>
      <c r="N248" s="48">
        <v>-60.110703</v>
      </c>
      <c r="O248" s="50">
        <v>0</v>
      </c>
      <c r="P248" s="50">
        <v>0</v>
      </c>
      <c r="Q248" s="51">
        <f t="shared" si="42"/>
        <v>0</v>
      </c>
      <c r="R248" s="52">
        <v>1897</v>
      </c>
    </row>
    <row r="249" spans="2:18" ht="15.75">
      <c r="B249" s="144">
        <f t="shared" si="43"/>
        <v>12</v>
      </c>
      <c r="C249" s="43" t="s">
        <v>202</v>
      </c>
      <c r="D249" s="44">
        <v>41274</v>
      </c>
      <c r="E249" s="45">
        <v>7615.776</v>
      </c>
      <c r="F249" s="46">
        <v>10</v>
      </c>
      <c r="G249" s="47">
        <f t="shared" si="40"/>
        <v>761.5776</v>
      </c>
      <c r="H249" s="48">
        <v>10054.273</v>
      </c>
      <c r="I249" s="48">
        <v>22188.685</v>
      </c>
      <c r="J249" s="48">
        <v>40168.919</v>
      </c>
      <c r="K249" s="48">
        <v>902.503</v>
      </c>
      <c r="L249" s="48">
        <v>3920.789</v>
      </c>
      <c r="M249" s="49">
        <f t="shared" si="41"/>
        <v>1325.6160000000004</v>
      </c>
      <c r="N249" s="48">
        <v>2595.173</v>
      </c>
      <c r="O249" s="50">
        <v>0</v>
      </c>
      <c r="P249" s="50">
        <v>0</v>
      </c>
      <c r="Q249" s="51">
        <f t="shared" si="42"/>
        <v>0</v>
      </c>
      <c r="R249" s="52">
        <v>9016</v>
      </c>
    </row>
    <row r="250" spans="2:18" ht="15.75">
      <c r="B250" s="144">
        <f t="shared" si="43"/>
        <v>13</v>
      </c>
      <c r="C250" s="43" t="s">
        <v>203</v>
      </c>
      <c r="D250" s="44">
        <v>41182</v>
      </c>
      <c r="E250" s="45">
        <v>216.51044</v>
      </c>
      <c r="F250" s="46">
        <v>10</v>
      </c>
      <c r="G250" s="47">
        <f t="shared" si="40"/>
        <v>21.651044</v>
      </c>
      <c r="H250" s="48">
        <v>949.438259</v>
      </c>
      <c r="I250" s="48">
        <v>2426.060688</v>
      </c>
      <c r="J250" s="48">
        <v>4100.626649</v>
      </c>
      <c r="K250" s="48">
        <v>52.174865</v>
      </c>
      <c r="L250" s="48">
        <v>369.16563</v>
      </c>
      <c r="M250" s="49">
        <f t="shared" si="41"/>
        <v>64.37046500000002</v>
      </c>
      <c r="N250" s="48">
        <v>304.795165</v>
      </c>
      <c r="O250" s="50">
        <v>10</v>
      </c>
      <c r="P250" s="50">
        <v>10</v>
      </c>
      <c r="Q250" s="51">
        <f t="shared" si="42"/>
        <v>20</v>
      </c>
      <c r="R250" s="52">
        <v>1992</v>
      </c>
    </row>
    <row r="251" spans="2:18" ht="15.75">
      <c r="B251" s="144">
        <f t="shared" si="43"/>
        <v>14</v>
      </c>
      <c r="C251" s="43" t="s">
        <v>204</v>
      </c>
      <c r="D251" s="44">
        <v>41090</v>
      </c>
      <c r="E251" s="45">
        <v>200</v>
      </c>
      <c r="F251" s="46">
        <v>5</v>
      </c>
      <c r="G251" s="47">
        <f t="shared" si="40"/>
        <v>40</v>
      </c>
      <c r="H251" s="48">
        <v>797.602787</v>
      </c>
      <c r="I251" s="48">
        <v>966.767757</v>
      </c>
      <c r="J251" s="48">
        <v>1404.004524</v>
      </c>
      <c r="K251" s="48">
        <v>1.412779</v>
      </c>
      <c r="L251" s="48">
        <v>306.004496</v>
      </c>
      <c r="M251" s="49">
        <f t="shared" si="41"/>
        <v>101.20696900000002</v>
      </c>
      <c r="N251" s="48">
        <v>204.797527</v>
      </c>
      <c r="O251" s="50">
        <v>80</v>
      </c>
      <c r="P251" s="50">
        <v>0</v>
      </c>
      <c r="Q251" s="51">
        <f t="shared" si="42"/>
        <v>80</v>
      </c>
      <c r="R251" s="52">
        <v>2476</v>
      </c>
    </row>
    <row r="252" spans="2:18" ht="15.75">
      <c r="B252" s="144">
        <f t="shared" si="43"/>
        <v>15</v>
      </c>
      <c r="C252" s="43" t="s">
        <v>205</v>
      </c>
      <c r="D252" s="44">
        <v>41182</v>
      </c>
      <c r="E252" s="45">
        <v>750</v>
      </c>
      <c r="F252" s="46">
        <v>5</v>
      </c>
      <c r="G252" s="47">
        <f t="shared" si="40"/>
        <v>150</v>
      </c>
      <c r="H252" s="48">
        <v>3364.407</v>
      </c>
      <c r="I252" s="48">
        <v>5277.629</v>
      </c>
      <c r="J252" s="48">
        <v>7096.467</v>
      </c>
      <c r="K252" s="48">
        <v>19.874</v>
      </c>
      <c r="L252" s="48">
        <v>981.15</v>
      </c>
      <c r="M252" s="49">
        <f t="shared" si="41"/>
        <v>200</v>
      </c>
      <c r="N252" s="48">
        <v>781.15</v>
      </c>
      <c r="O252" s="50">
        <v>50</v>
      </c>
      <c r="P252" s="50">
        <v>0</v>
      </c>
      <c r="Q252" s="51">
        <f t="shared" si="42"/>
        <v>50</v>
      </c>
      <c r="R252" s="52">
        <v>5282</v>
      </c>
    </row>
    <row r="253" spans="2:18" ht="15.75">
      <c r="B253" s="144">
        <f t="shared" si="43"/>
        <v>16</v>
      </c>
      <c r="C253" s="43" t="s">
        <v>206</v>
      </c>
      <c r="D253" s="44">
        <v>41182</v>
      </c>
      <c r="E253" s="45">
        <v>324</v>
      </c>
      <c r="F253" s="46">
        <v>10</v>
      </c>
      <c r="G253" s="47">
        <f t="shared" si="40"/>
        <v>32.4</v>
      </c>
      <c r="H253" s="48">
        <v>200.309832</v>
      </c>
      <c r="I253" s="48">
        <v>4433.399687</v>
      </c>
      <c r="J253" s="48">
        <v>1917.276929</v>
      </c>
      <c r="K253" s="48">
        <v>254.565826</v>
      </c>
      <c r="L253" s="48">
        <v>-205.773694</v>
      </c>
      <c r="M253" s="49">
        <f t="shared" si="41"/>
        <v>-4.707211999999998</v>
      </c>
      <c r="N253" s="48">
        <v>-201.066482</v>
      </c>
      <c r="O253" s="50">
        <v>0</v>
      </c>
      <c r="P253" s="50">
        <v>0</v>
      </c>
      <c r="Q253" s="51">
        <f t="shared" si="42"/>
        <v>0</v>
      </c>
      <c r="R253" s="52">
        <v>756</v>
      </c>
    </row>
    <row r="254" spans="2:18" ht="15.75">
      <c r="B254" s="144">
        <f t="shared" si="43"/>
        <v>17</v>
      </c>
      <c r="C254" s="43" t="s">
        <v>207</v>
      </c>
      <c r="D254" s="44">
        <v>41182</v>
      </c>
      <c r="E254" s="45">
        <v>170</v>
      </c>
      <c r="F254" s="46">
        <v>10</v>
      </c>
      <c r="G254" s="47">
        <f t="shared" si="40"/>
        <v>17</v>
      </c>
      <c r="H254" s="48">
        <v>252.900419</v>
      </c>
      <c r="I254" s="48">
        <v>1450.996264</v>
      </c>
      <c r="J254" s="48">
        <v>3010.669362</v>
      </c>
      <c r="K254" s="48">
        <v>84.712605</v>
      </c>
      <c r="L254" s="48">
        <v>24.491925</v>
      </c>
      <c r="M254" s="49">
        <f t="shared" si="41"/>
        <v>17.570748</v>
      </c>
      <c r="N254" s="48">
        <v>6.921177</v>
      </c>
      <c r="O254" s="50">
        <v>0</v>
      </c>
      <c r="P254" s="50">
        <v>0</v>
      </c>
      <c r="Q254" s="51">
        <f t="shared" si="42"/>
        <v>0</v>
      </c>
      <c r="R254" s="52">
        <v>535</v>
      </c>
    </row>
    <row r="255" spans="2:18" ht="15.75">
      <c r="B255" s="144">
        <f t="shared" si="43"/>
        <v>18</v>
      </c>
      <c r="C255" s="43" t="s">
        <v>208</v>
      </c>
      <c r="D255" s="44">
        <v>41090</v>
      </c>
      <c r="E255" s="45">
        <v>505.2075</v>
      </c>
      <c r="F255" s="46">
        <v>10</v>
      </c>
      <c r="G255" s="47">
        <f t="shared" si="40"/>
        <v>50.52075</v>
      </c>
      <c r="H255" s="48">
        <v>2409.462079</v>
      </c>
      <c r="I255" s="48">
        <v>9096.866753</v>
      </c>
      <c r="J255" s="48">
        <v>9275.521716</v>
      </c>
      <c r="K255" s="48">
        <v>624.917476</v>
      </c>
      <c r="L255" s="48">
        <v>629.117803</v>
      </c>
      <c r="M255" s="49">
        <f t="shared" si="41"/>
        <v>261.80470499999996</v>
      </c>
      <c r="N255" s="48">
        <v>367.313098</v>
      </c>
      <c r="O255" s="50">
        <v>20</v>
      </c>
      <c r="P255" s="50">
        <v>0</v>
      </c>
      <c r="Q255" s="51">
        <f t="shared" si="42"/>
        <v>20</v>
      </c>
      <c r="R255" s="52">
        <v>1416</v>
      </c>
    </row>
    <row r="256" spans="2:18" ht="15.75">
      <c r="B256" s="144">
        <f t="shared" si="43"/>
        <v>19</v>
      </c>
      <c r="C256" s="43" t="s">
        <v>209</v>
      </c>
      <c r="D256" s="44">
        <v>41182</v>
      </c>
      <c r="E256" s="45">
        <v>597.76661</v>
      </c>
      <c r="F256" s="46">
        <v>10</v>
      </c>
      <c r="G256" s="47">
        <f t="shared" si="40"/>
        <v>59.776661000000004</v>
      </c>
      <c r="H256" s="48">
        <v>4923.054099</v>
      </c>
      <c r="I256" s="48">
        <v>22580.640202</v>
      </c>
      <c r="J256" s="48">
        <v>22749.880211</v>
      </c>
      <c r="K256" s="48">
        <v>1334.998725</v>
      </c>
      <c r="L256" s="48">
        <v>548.280686</v>
      </c>
      <c r="M256" s="49">
        <f t="shared" si="41"/>
        <v>-138.99386800000002</v>
      </c>
      <c r="N256" s="48">
        <v>687.274554</v>
      </c>
      <c r="O256" s="50">
        <v>60</v>
      </c>
      <c r="P256" s="50">
        <v>0</v>
      </c>
      <c r="Q256" s="51">
        <f t="shared" si="42"/>
        <v>60</v>
      </c>
      <c r="R256" s="52">
        <v>1254</v>
      </c>
    </row>
    <row r="257" spans="2:18" ht="15.75">
      <c r="B257" s="144">
        <f t="shared" si="43"/>
        <v>20</v>
      </c>
      <c r="C257" s="43" t="s">
        <v>210</v>
      </c>
      <c r="D257" s="44">
        <v>41182</v>
      </c>
      <c r="E257" s="45">
        <v>109.09797</v>
      </c>
      <c r="F257" s="46">
        <v>10</v>
      </c>
      <c r="G257" s="47">
        <f t="shared" si="40"/>
        <v>10.909797000000001</v>
      </c>
      <c r="H257" s="48">
        <v>1338.237258</v>
      </c>
      <c r="I257" s="48">
        <v>3038.20565</v>
      </c>
      <c r="J257" s="48">
        <v>1963.708283</v>
      </c>
      <c r="K257" s="48">
        <v>95.230808</v>
      </c>
      <c r="L257" s="48">
        <v>-276.42959</v>
      </c>
      <c r="M257" s="49">
        <f t="shared" si="41"/>
        <v>-78.832333</v>
      </c>
      <c r="N257" s="48">
        <v>-197.597257</v>
      </c>
      <c r="O257" s="50">
        <v>0</v>
      </c>
      <c r="P257" s="50">
        <v>0</v>
      </c>
      <c r="Q257" s="51">
        <f t="shared" si="42"/>
        <v>0</v>
      </c>
      <c r="R257" s="52">
        <v>1042</v>
      </c>
    </row>
    <row r="258" spans="2:18" ht="15.75">
      <c r="B258" s="144">
        <f t="shared" si="43"/>
        <v>21</v>
      </c>
      <c r="C258" s="43" t="s">
        <v>211</v>
      </c>
      <c r="D258" s="44">
        <v>41182</v>
      </c>
      <c r="E258" s="45">
        <v>160.175</v>
      </c>
      <c r="F258" s="46">
        <v>10</v>
      </c>
      <c r="G258" s="47">
        <f t="shared" si="40"/>
        <v>16.017500000000002</v>
      </c>
      <c r="H258" s="48">
        <v>-243.468578</v>
      </c>
      <c r="I258" s="48">
        <v>1999.018897</v>
      </c>
      <c r="J258" s="48">
        <v>1714.831761</v>
      </c>
      <c r="K258" s="48">
        <v>35.460941</v>
      </c>
      <c r="L258" s="48">
        <v>-171.533716</v>
      </c>
      <c r="M258" s="49">
        <f t="shared" si="41"/>
        <v>-4.104997999999995</v>
      </c>
      <c r="N258" s="48">
        <v>-167.428718</v>
      </c>
      <c r="O258" s="50">
        <v>0</v>
      </c>
      <c r="P258" s="50">
        <v>0</v>
      </c>
      <c r="Q258" s="51">
        <f t="shared" si="42"/>
        <v>0</v>
      </c>
      <c r="R258" s="52">
        <v>122</v>
      </c>
    </row>
    <row r="259" spans="2:18" ht="15.75">
      <c r="B259" s="144">
        <f t="shared" si="43"/>
        <v>22</v>
      </c>
      <c r="C259" s="43" t="s">
        <v>212</v>
      </c>
      <c r="D259" s="44">
        <v>41182</v>
      </c>
      <c r="E259" s="45">
        <v>209.26565</v>
      </c>
      <c r="F259" s="46">
        <v>10</v>
      </c>
      <c r="G259" s="47">
        <f t="shared" si="40"/>
        <v>20.926565</v>
      </c>
      <c r="H259" s="48">
        <v>1038.302678</v>
      </c>
      <c r="I259" s="48">
        <v>3537.618162</v>
      </c>
      <c r="J259" s="48">
        <v>4150.108933</v>
      </c>
      <c r="K259" s="48">
        <v>116.319761</v>
      </c>
      <c r="L259" s="48">
        <v>353.635464</v>
      </c>
      <c r="M259" s="49">
        <f t="shared" si="41"/>
        <v>81.079316</v>
      </c>
      <c r="N259" s="48">
        <v>272.556148</v>
      </c>
      <c r="O259" s="50">
        <v>25</v>
      </c>
      <c r="P259" s="50">
        <v>20</v>
      </c>
      <c r="Q259" s="51">
        <f t="shared" si="42"/>
        <v>45</v>
      </c>
      <c r="R259" s="52">
        <v>1671</v>
      </c>
    </row>
    <row r="260" spans="2:18" ht="15.75">
      <c r="B260" s="144">
        <f t="shared" si="43"/>
        <v>23</v>
      </c>
      <c r="C260" s="43" t="s">
        <v>213</v>
      </c>
      <c r="D260" s="44">
        <v>41182</v>
      </c>
      <c r="E260" s="45">
        <v>96.982</v>
      </c>
      <c r="F260" s="46">
        <v>10</v>
      </c>
      <c r="G260" s="47">
        <f t="shared" si="40"/>
        <v>9.6982</v>
      </c>
      <c r="H260" s="48">
        <v>700.402</v>
      </c>
      <c r="I260" s="48">
        <v>2728.347</v>
      </c>
      <c r="J260" s="48">
        <v>2541.537</v>
      </c>
      <c r="K260" s="48">
        <v>133.72</v>
      </c>
      <c r="L260" s="48">
        <v>109.696</v>
      </c>
      <c r="M260" s="49">
        <f t="shared" si="41"/>
        <v>8.567999999999998</v>
      </c>
      <c r="N260" s="48">
        <v>101.128</v>
      </c>
      <c r="O260" s="50">
        <v>0</v>
      </c>
      <c r="P260" s="50">
        <v>15</v>
      </c>
      <c r="Q260" s="51">
        <f t="shared" si="42"/>
        <v>15</v>
      </c>
      <c r="R260" s="52">
        <v>1771</v>
      </c>
    </row>
    <row r="261" spans="2:18" ht="15.75">
      <c r="B261" s="144">
        <f t="shared" si="43"/>
        <v>24</v>
      </c>
      <c r="C261" s="90" t="s">
        <v>214</v>
      </c>
      <c r="D261" s="44">
        <v>41182</v>
      </c>
      <c r="E261" s="45">
        <v>141</v>
      </c>
      <c r="F261" s="46">
        <v>10</v>
      </c>
      <c r="G261" s="47">
        <f t="shared" si="40"/>
        <v>14.1</v>
      </c>
      <c r="H261" s="48">
        <v>-359.335753</v>
      </c>
      <c r="I261" s="48">
        <v>338.125832</v>
      </c>
      <c r="J261" s="48">
        <v>774.360704</v>
      </c>
      <c r="K261" s="48">
        <v>2.897005</v>
      </c>
      <c r="L261" s="48">
        <v>159.149636</v>
      </c>
      <c r="M261" s="49">
        <f t="shared" si="41"/>
        <v>40.27651899999999</v>
      </c>
      <c r="N261" s="48">
        <v>118.873117</v>
      </c>
      <c r="O261" s="50">
        <v>0</v>
      </c>
      <c r="P261" s="50">
        <v>0</v>
      </c>
      <c r="Q261" s="51">
        <f t="shared" si="42"/>
        <v>0</v>
      </c>
      <c r="R261" s="52">
        <v>2097</v>
      </c>
    </row>
    <row r="262" spans="2:18" ht="15.75">
      <c r="B262" s="144">
        <f t="shared" si="43"/>
        <v>25</v>
      </c>
      <c r="C262" s="43" t="s">
        <v>215</v>
      </c>
      <c r="D262" s="44">
        <v>41182</v>
      </c>
      <c r="E262" s="45">
        <v>50.4</v>
      </c>
      <c r="F262" s="46">
        <v>10</v>
      </c>
      <c r="G262" s="47">
        <f t="shared" si="40"/>
        <v>5.04</v>
      </c>
      <c r="H262" s="48">
        <v>432.565126</v>
      </c>
      <c r="I262" s="48">
        <v>814.085703</v>
      </c>
      <c r="J262" s="48">
        <v>1884.503125</v>
      </c>
      <c r="K262" s="48">
        <v>22.964482</v>
      </c>
      <c r="L262" s="48">
        <v>152.359158</v>
      </c>
      <c r="M262" s="49">
        <f t="shared" si="41"/>
        <v>44.00900300000001</v>
      </c>
      <c r="N262" s="48">
        <v>108.350155</v>
      </c>
      <c r="O262" s="50">
        <v>75</v>
      </c>
      <c r="P262" s="50">
        <v>25</v>
      </c>
      <c r="Q262" s="51">
        <f t="shared" si="42"/>
        <v>100</v>
      </c>
      <c r="R262" s="52">
        <v>655</v>
      </c>
    </row>
    <row r="263" spans="2:18" ht="15.75">
      <c r="B263" s="144">
        <f t="shared" si="43"/>
        <v>26</v>
      </c>
      <c r="C263" s="43" t="s">
        <v>216</v>
      </c>
      <c r="D263" s="44">
        <v>41090</v>
      </c>
      <c r="E263" s="45">
        <v>414.434</v>
      </c>
      <c r="F263" s="46">
        <v>10</v>
      </c>
      <c r="G263" s="47">
        <f t="shared" si="40"/>
        <v>41.443400000000004</v>
      </c>
      <c r="H263" s="48">
        <v>1402.48</v>
      </c>
      <c r="I263" s="48">
        <v>3159.769</v>
      </c>
      <c r="J263" s="48">
        <v>7168.603</v>
      </c>
      <c r="K263" s="48">
        <v>71.042</v>
      </c>
      <c r="L263" s="48">
        <v>836.249</v>
      </c>
      <c r="M263" s="49">
        <f t="shared" si="41"/>
        <v>252.97300000000007</v>
      </c>
      <c r="N263" s="48">
        <v>583.276</v>
      </c>
      <c r="O263" s="50">
        <v>60</v>
      </c>
      <c r="P263" s="50">
        <v>0</v>
      </c>
      <c r="Q263" s="51">
        <f t="shared" si="42"/>
        <v>60</v>
      </c>
      <c r="R263" s="52">
        <v>1634</v>
      </c>
    </row>
    <row r="264" spans="2:18" ht="15.75">
      <c r="B264" s="144">
        <f t="shared" si="43"/>
        <v>27</v>
      </c>
      <c r="C264" s="43" t="s">
        <v>217</v>
      </c>
      <c r="D264" s="44">
        <v>41274</v>
      </c>
      <c r="E264" s="45">
        <v>453.496</v>
      </c>
      <c r="F264" s="46">
        <v>10</v>
      </c>
      <c r="G264" s="47">
        <f t="shared" si="40"/>
        <v>45.349599999999995</v>
      </c>
      <c r="H264" s="48">
        <v>11560.264</v>
      </c>
      <c r="I264" s="48">
        <v>50872.717</v>
      </c>
      <c r="J264" s="48">
        <v>79087.696</v>
      </c>
      <c r="K264" s="48">
        <v>1827.969</v>
      </c>
      <c r="L264" s="48">
        <v>7977.974</v>
      </c>
      <c r="M264" s="49">
        <f t="shared" si="41"/>
        <v>2113.4629999999997</v>
      </c>
      <c r="N264" s="48">
        <v>5864.511</v>
      </c>
      <c r="O264" s="50">
        <v>700</v>
      </c>
      <c r="P264" s="50">
        <v>0</v>
      </c>
      <c r="Q264" s="51">
        <f t="shared" si="42"/>
        <v>700</v>
      </c>
      <c r="R264" s="52">
        <v>779</v>
      </c>
    </row>
    <row r="265" spans="2:18" ht="15.75">
      <c r="B265" s="144">
        <f t="shared" si="43"/>
        <v>28</v>
      </c>
      <c r="C265" s="43" t="s">
        <v>218</v>
      </c>
      <c r="D265" s="44">
        <v>41090</v>
      </c>
      <c r="E265" s="45">
        <v>52.272</v>
      </c>
      <c r="F265" s="46">
        <v>10</v>
      </c>
      <c r="G265" s="47">
        <f t="shared" si="40"/>
        <v>5.2272</v>
      </c>
      <c r="H265" s="48">
        <v>303.517973</v>
      </c>
      <c r="I265" s="48">
        <v>1325.265442</v>
      </c>
      <c r="J265" s="48">
        <v>3305.488947</v>
      </c>
      <c r="K265" s="48">
        <v>62.523204</v>
      </c>
      <c r="L265" s="48">
        <v>49.51909</v>
      </c>
      <c r="M265" s="49">
        <f t="shared" si="41"/>
        <v>13.517699</v>
      </c>
      <c r="N265" s="48">
        <v>36.001391</v>
      </c>
      <c r="O265" s="50">
        <v>0</v>
      </c>
      <c r="P265" s="50">
        <v>0</v>
      </c>
      <c r="Q265" s="51">
        <f t="shared" si="42"/>
        <v>0</v>
      </c>
      <c r="R265" s="52">
        <v>954</v>
      </c>
    </row>
    <row r="266" spans="2:18" ht="15.75">
      <c r="B266" s="144">
        <f t="shared" si="43"/>
        <v>29</v>
      </c>
      <c r="C266" s="43" t="s">
        <v>219</v>
      </c>
      <c r="D266" s="44">
        <v>41182</v>
      </c>
      <c r="E266" s="45">
        <v>165.175</v>
      </c>
      <c r="F266" s="46">
        <v>10</v>
      </c>
      <c r="G266" s="47">
        <f t="shared" si="40"/>
        <v>16.517500000000002</v>
      </c>
      <c r="H266" s="48">
        <v>821.376</v>
      </c>
      <c r="I266" s="48">
        <v>1826.793</v>
      </c>
      <c r="J266" s="48">
        <v>4622.657</v>
      </c>
      <c r="K266" s="48">
        <v>127.689</v>
      </c>
      <c r="L266" s="48">
        <v>120.785</v>
      </c>
      <c r="M266" s="49">
        <f t="shared" si="41"/>
        <v>14.486999999999995</v>
      </c>
      <c r="N266" s="48">
        <v>106.298</v>
      </c>
      <c r="O266" s="50">
        <v>20</v>
      </c>
      <c r="P266" s="50">
        <v>0</v>
      </c>
      <c r="Q266" s="51">
        <f t="shared" si="42"/>
        <v>20</v>
      </c>
      <c r="R266" s="52">
        <v>2040</v>
      </c>
    </row>
    <row r="267" spans="2:18" ht="15.75">
      <c r="B267" s="144">
        <f t="shared" si="43"/>
        <v>30</v>
      </c>
      <c r="C267" s="43" t="s">
        <v>220</v>
      </c>
      <c r="D267" s="44">
        <v>41182</v>
      </c>
      <c r="E267" s="45">
        <v>108.5</v>
      </c>
      <c r="F267" s="46">
        <v>10</v>
      </c>
      <c r="G267" s="47">
        <f t="shared" si="40"/>
        <v>10.85</v>
      </c>
      <c r="H267" s="48">
        <v>-709.240266</v>
      </c>
      <c r="I267" s="48">
        <v>158.422079</v>
      </c>
      <c r="J267" s="48">
        <v>627.043684</v>
      </c>
      <c r="K267" s="48">
        <v>3.634955</v>
      </c>
      <c r="L267" s="48">
        <v>-142.645775</v>
      </c>
      <c r="M267" s="49">
        <f t="shared" si="41"/>
        <v>0</v>
      </c>
      <c r="N267" s="48">
        <v>-142.645775</v>
      </c>
      <c r="O267" s="50">
        <v>0</v>
      </c>
      <c r="P267" s="50">
        <v>0</v>
      </c>
      <c r="Q267" s="51">
        <f t="shared" si="42"/>
        <v>0</v>
      </c>
      <c r="R267" s="52">
        <v>2906</v>
      </c>
    </row>
    <row r="268" spans="2:18" ht="15.75">
      <c r="B268" s="144">
        <f t="shared" si="43"/>
        <v>31</v>
      </c>
      <c r="C268" s="43" t="s">
        <v>221</v>
      </c>
      <c r="D268" s="44">
        <v>41090</v>
      </c>
      <c r="E268" s="45">
        <v>53.90652</v>
      </c>
      <c r="F268" s="46">
        <v>10</v>
      </c>
      <c r="G268" s="47">
        <f t="shared" si="40"/>
        <v>5.390652</v>
      </c>
      <c r="H268" s="48">
        <v>216.74357</v>
      </c>
      <c r="I268" s="48">
        <v>1138.736372</v>
      </c>
      <c r="J268" s="48">
        <v>4168.04888</v>
      </c>
      <c r="K268" s="48">
        <v>5.010773</v>
      </c>
      <c r="L268" s="48">
        <v>83.338733</v>
      </c>
      <c r="M268" s="49">
        <f t="shared" si="41"/>
        <v>74.195902</v>
      </c>
      <c r="N268" s="48">
        <v>9.142831</v>
      </c>
      <c r="O268" s="50">
        <v>0</v>
      </c>
      <c r="P268" s="50">
        <v>0</v>
      </c>
      <c r="Q268" s="51">
        <f t="shared" si="42"/>
        <v>0</v>
      </c>
      <c r="R268" s="52">
        <v>1062</v>
      </c>
    </row>
    <row r="269" spans="2:18" ht="15.75">
      <c r="B269" s="144">
        <f t="shared" si="43"/>
        <v>32</v>
      </c>
      <c r="C269" s="43" t="s">
        <v>222</v>
      </c>
      <c r="D269" s="44">
        <v>41182</v>
      </c>
      <c r="E269" s="45">
        <v>37.5</v>
      </c>
      <c r="F269" s="46">
        <v>10</v>
      </c>
      <c r="G269" s="47">
        <f t="shared" si="40"/>
        <v>3.75</v>
      </c>
      <c r="H269" s="48">
        <v>786.829</v>
      </c>
      <c r="I269" s="48">
        <v>2210.022</v>
      </c>
      <c r="J269" s="48">
        <v>1490.368</v>
      </c>
      <c r="K269" s="48">
        <v>90.706</v>
      </c>
      <c r="L269" s="48">
        <v>-244.535</v>
      </c>
      <c r="M269" s="49">
        <f t="shared" si="41"/>
        <v>-84.989</v>
      </c>
      <c r="N269" s="48">
        <v>-159.546</v>
      </c>
      <c r="O269" s="50">
        <v>0</v>
      </c>
      <c r="P269" s="50">
        <v>0</v>
      </c>
      <c r="Q269" s="51">
        <f t="shared" si="42"/>
        <v>0</v>
      </c>
      <c r="R269" s="52">
        <v>1374</v>
      </c>
    </row>
    <row r="270" spans="2:18" ht="15.75">
      <c r="B270" s="144">
        <f t="shared" si="43"/>
        <v>33</v>
      </c>
      <c r="C270" s="43" t="s">
        <v>223</v>
      </c>
      <c r="D270" s="44">
        <v>41090</v>
      </c>
      <c r="E270" s="45">
        <v>326.735</v>
      </c>
      <c r="F270" s="46">
        <v>10</v>
      </c>
      <c r="G270" s="47">
        <f t="shared" si="40"/>
        <v>32.673500000000004</v>
      </c>
      <c r="H270" s="48">
        <v>113.377461</v>
      </c>
      <c r="I270" s="48">
        <v>221.884913</v>
      </c>
      <c r="J270" s="48">
        <v>182.381665</v>
      </c>
      <c r="K270" s="48">
        <v>0.063505</v>
      </c>
      <c r="L270" s="48">
        <v>34.21751</v>
      </c>
      <c r="M270" s="49">
        <f t="shared" si="41"/>
        <v>0</v>
      </c>
      <c r="N270" s="48">
        <v>34.21751</v>
      </c>
      <c r="O270" s="50">
        <v>0</v>
      </c>
      <c r="P270" s="50">
        <v>0</v>
      </c>
      <c r="Q270" s="51">
        <f t="shared" si="42"/>
        <v>0</v>
      </c>
      <c r="R270" s="52">
        <v>2589</v>
      </c>
    </row>
    <row r="271" spans="2:18" ht="15.75">
      <c r="B271" s="144">
        <f t="shared" si="43"/>
        <v>34</v>
      </c>
      <c r="C271" s="43" t="s">
        <v>224</v>
      </c>
      <c r="D271" s="44">
        <v>41274</v>
      </c>
      <c r="E271" s="45">
        <v>92.364</v>
      </c>
      <c r="F271" s="46">
        <v>10</v>
      </c>
      <c r="G271" s="47">
        <f t="shared" si="40"/>
        <v>9.2364</v>
      </c>
      <c r="H271" s="48">
        <v>6863.858</v>
      </c>
      <c r="I271" s="48">
        <v>10320.449</v>
      </c>
      <c r="J271" s="48">
        <v>19531.398</v>
      </c>
      <c r="K271" s="48">
        <v>56.099</v>
      </c>
      <c r="L271" s="48">
        <v>3122.804</v>
      </c>
      <c r="M271" s="49">
        <f t="shared" si="41"/>
        <v>1082.874</v>
      </c>
      <c r="N271" s="48">
        <v>2039.93</v>
      </c>
      <c r="O271" s="50">
        <v>1250</v>
      </c>
      <c r="P271" s="50">
        <v>0</v>
      </c>
      <c r="Q271" s="51">
        <f t="shared" si="42"/>
        <v>1250</v>
      </c>
      <c r="R271" s="52">
        <v>961</v>
      </c>
    </row>
    <row r="272" spans="2:18" ht="15.75">
      <c r="B272" s="144">
        <f t="shared" si="43"/>
        <v>35</v>
      </c>
      <c r="C272" s="43" t="s">
        <v>225</v>
      </c>
      <c r="D272" s="44">
        <v>41182</v>
      </c>
      <c r="E272" s="45">
        <v>119.46</v>
      </c>
      <c r="F272" s="46">
        <v>10</v>
      </c>
      <c r="G272" s="47">
        <f t="shared" si="40"/>
        <v>11.946</v>
      </c>
      <c r="H272" s="48">
        <v>330.698</v>
      </c>
      <c r="I272" s="48">
        <v>1718.593</v>
      </c>
      <c r="J272" s="48">
        <v>3005.261</v>
      </c>
      <c r="K272" s="48">
        <v>93.952</v>
      </c>
      <c r="L272" s="48">
        <v>-0.424</v>
      </c>
      <c r="M272" s="49">
        <f t="shared" si="41"/>
        <v>6.13</v>
      </c>
      <c r="N272" s="48">
        <v>-6.554</v>
      </c>
      <c r="O272" s="50">
        <v>0</v>
      </c>
      <c r="P272" s="50">
        <v>0</v>
      </c>
      <c r="Q272" s="51">
        <f t="shared" si="42"/>
        <v>0</v>
      </c>
      <c r="R272" s="52">
        <v>1027</v>
      </c>
    </row>
    <row r="273" spans="2:18" ht="15.75">
      <c r="B273" s="144">
        <f t="shared" si="43"/>
        <v>36</v>
      </c>
      <c r="C273" s="43" t="s">
        <v>226</v>
      </c>
      <c r="D273" s="44">
        <v>41182</v>
      </c>
      <c r="E273" s="45">
        <v>211.187</v>
      </c>
      <c r="F273" s="46">
        <v>10</v>
      </c>
      <c r="G273" s="47">
        <f t="shared" si="40"/>
        <v>21.1187</v>
      </c>
      <c r="H273" s="48">
        <v>654.823</v>
      </c>
      <c r="I273" s="48">
        <v>4309.668</v>
      </c>
      <c r="J273" s="48">
        <v>5362.004</v>
      </c>
      <c r="K273" s="48">
        <v>352.199</v>
      </c>
      <c r="L273" s="48">
        <v>111.079</v>
      </c>
      <c r="M273" s="49">
        <f t="shared" si="41"/>
        <v>-34.265</v>
      </c>
      <c r="N273" s="48">
        <v>145.344</v>
      </c>
      <c r="O273" s="50">
        <v>15</v>
      </c>
      <c r="P273" s="50">
        <v>0</v>
      </c>
      <c r="Q273" s="51">
        <f t="shared" si="42"/>
        <v>15</v>
      </c>
      <c r="R273" s="52">
        <v>2438</v>
      </c>
    </row>
    <row r="274" spans="2:18" ht="15.75">
      <c r="B274" s="144">
        <f t="shared" si="43"/>
        <v>37</v>
      </c>
      <c r="C274" s="43" t="s">
        <v>227</v>
      </c>
      <c r="D274" s="44">
        <v>41182</v>
      </c>
      <c r="E274" s="45">
        <v>120.111</v>
      </c>
      <c r="F274" s="46">
        <v>10</v>
      </c>
      <c r="G274" s="47">
        <f t="shared" si="40"/>
        <v>12.0111</v>
      </c>
      <c r="H274" s="48">
        <v>1167.356</v>
      </c>
      <c r="I274" s="48">
        <v>1545.852</v>
      </c>
      <c r="J274" s="48">
        <v>5119.499</v>
      </c>
      <c r="K274" s="48">
        <v>54.98</v>
      </c>
      <c r="L274" s="48">
        <v>351.866</v>
      </c>
      <c r="M274" s="49">
        <f t="shared" si="41"/>
        <v>141.40099999999998</v>
      </c>
      <c r="N274" s="48">
        <v>210.465</v>
      </c>
      <c r="O274" s="50">
        <v>70</v>
      </c>
      <c r="P274" s="50">
        <v>0</v>
      </c>
      <c r="Q274" s="51">
        <f t="shared" si="42"/>
        <v>70</v>
      </c>
      <c r="R274" s="52">
        <v>604</v>
      </c>
    </row>
    <row r="275" spans="2:18" ht="15.75">
      <c r="B275" s="144">
        <f t="shared" si="43"/>
        <v>38</v>
      </c>
      <c r="C275" s="43" t="s">
        <v>228</v>
      </c>
      <c r="D275" s="44">
        <v>41182</v>
      </c>
      <c r="E275" s="45">
        <v>695.238</v>
      </c>
      <c r="F275" s="46">
        <v>10</v>
      </c>
      <c r="G275" s="47">
        <f t="shared" si="40"/>
        <v>69.52380000000001</v>
      </c>
      <c r="H275" s="48">
        <v>-603.224</v>
      </c>
      <c r="I275" s="48">
        <v>9726.433</v>
      </c>
      <c r="J275" s="48">
        <v>14762.318</v>
      </c>
      <c r="K275" s="48">
        <v>729.469</v>
      </c>
      <c r="L275" s="48">
        <v>442.453</v>
      </c>
      <c r="M275" s="49">
        <f t="shared" si="41"/>
        <v>-56.023000000000025</v>
      </c>
      <c r="N275" s="48">
        <v>498.476</v>
      </c>
      <c r="O275" s="50">
        <v>0</v>
      </c>
      <c r="P275" s="50">
        <v>0</v>
      </c>
      <c r="Q275" s="51">
        <f t="shared" si="42"/>
        <v>0</v>
      </c>
      <c r="R275" s="52">
        <v>1621</v>
      </c>
    </row>
    <row r="276" spans="2:18" ht="15.75">
      <c r="B276" s="144">
        <f t="shared" si="43"/>
        <v>39</v>
      </c>
      <c r="C276" s="43" t="s">
        <v>229</v>
      </c>
      <c r="D276" s="44">
        <v>41090</v>
      </c>
      <c r="E276" s="45">
        <v>104.25</v>
      </c>
      <c r="F276" s="46">
        <v>10</v>
      </c>
      <c r="G276" s="47">
        <f t="shared" si="40"/>
        <v>10.425</v>
      </c>
      <c r="H276" s="48">
        <v>111.073281</v>
      </c>
      <c r="I276" s="48">
        <v>1894.912083</v>
      </c>
      <c r="J276" s="48">
        <v>1501.814968</v>
      </c>
      <c r="K276" s="48">
        <v>8.12452</v>
      </c>
      <c r="L276" s="48">
        <v>-31.041153</v>
      </c>
      <c r="M276" s="49">
        <f t="shared" si="41"/>
        <v>9.76437</v>
      </c>
      <c r="N276" s="48">
        <v>-40.805523</v>
      </c>
      <c r="O276" s="50">
        <v>0</v>
      </c>
      <c r="P276" s="50">
        <v>0</v>
      </c>
      <c r="Q276" s="51">
        <f t="shared" si="42"/>
        <v>0</v>
      </c>
      <c r="R276" s="52">
        <v>1516</v>
      </c>
    </row>
    <row r="277" spans="2:18" ht="15.75">
      <c r="B277" s="144">
        <f t="shared" si="43"/>
        <v>40</v>
      </c>
      <c r="C277" s="43" t="s">
        <v>230</v>
      </c>
      <c r="D277" s="44">
        <v>41182</v>
      </c>
      <c r="E277" s="45">
        <v>223.08</v>
      </c>
      <c r="F277" s="46">
        <v>10</v>
      </c>
      <c r="G277" s="47">
        <f t="shared" si="40"/>
        <v>22.308</v>
      </c>
      <c r="H277" s="48">
        <v>-68.43643</v>
      </c>
      <c r="I277" s="48">
        <v>2451.237743</v>
      </c>
      <c r="J277" s="48">
        <v>2463.907058</v>
      </c>
      <c r="K277" s="48">
        <v>95.011321</v>
      </c>
      <c r="L277" s="48">
        <v>-151.869992</v>
      </c>
      <c r="M277" s="49">
        <f t="shared" si="41"/>
        <v>-17.01219499999999</v>
      </c>
      <c r="N277" s="48">
        <v>-134.857797</v>
      </c>
      <c r="O277" s="50">
        <v>0</v>
      </c>
      <c r="P277" s="50">
        <v>0</v>
      </c>
      <c r="Q277" s="51">
        <f t="shared" si="42"/>
        <v>0</v>
      </c>
      <c r="R277" s="52">
        <v>1813</v>
      </c>
    </row>
    <row r="278" spans="2:18" ht="15.75">
      <c r="B278" s="144">
        <f t="shared" si="43"/>
        <v>41</v>
      </c>
      <c r="C278" s="43" t="s">
        <v>231</v>
      </c>
      <c r="D278" s="44">
        <v>41182</v>
      </c>
      <c r="E278" s="45">
        <v>1177.063</v>
      </c>
      <c r="F278" s="46">
        <v>10</v>
      </c>
      <c r="G278" s="47">
        <f t="shared" si="40"/>
        <v>117.70630000000001</v>
      </c>
      <c r="H278" s="48">
        <v>2439.084099</v>
      </c>
      <c r="I278" s="48">
        <v>10609.004733</v>
      </c>
      <c r="J278" s="48">
        <v>8376.916696</v>
      </c>
      <c r="K278" s="48">
        <v>608.895642</v>
      </c>
      <c r="L278" s="48">
        <v>-148.230701</v>
      </c>
      <c r="M278" s="49">
        <f t="shared" si="41"/>
        <v>-197.69012500000002</v>
      </c>
      <c r="N278" s="48">
        <v>49.459424</v>
      </c>
      <c r="O278" s="50">
        <v>0</v>
      </c>
      <c r="P278" s="50">
        <v>0</v>
      </c>
      <c r="Q278" s="51">
        <f t="shared" si="42"/>
        <v>0</v>
      </c>
      <c r="R278" s="52">
        <v>752</v>
      </c>
    </row>
    <row r="279" spans="2:18" ht="15.75">
      <c r="B279" s="144">
        <f t="shared" si="43"/>
        <v>42</v>
      </c>
      <c r="C279" s="43" t="s">
        <v>232</v>
      </c>
      <c r="D279" s="44">
        <v>41182</v>
      </c>
      <c r="E279" s="45">
        <v>150.23232</v>
      </c>
      <c r="F279" s="46">
        <v>10</v>
      </c>
      <c r="G279" s="47">
        <f t="shared" si="40"/>
        <v>15.023231999999998</v>
      </c>
      <c r="H279" s="48">
        <v>847.907204</v>
      </c>
      <c r="I279" s="48">
        <v>4896.452981</v>
      </c>
      <c r="J279" s="48">
        <v>7374.48389</v>
      </c>
      <c r="K279" s="48">
        <v>308.869659</v>
      </c>
      <c r="L279" s="48">
        <v>164.322597</v>
      </c>
      <c r="M279" s="49">
        <f t="shared" si="41"/>
        <v>57.71337200000001</v>
      </c>
      <c r="N279" s="48">
        <v>106.609225</v>
      </c>
      <c r="O279" s="50">
        <v>10</v>
      </c>
      <c r="P279" s="50">
        <v>0</v>
      </c>
      <c r="Q279" s="51">
        <f t="shared" si="42"/>
        <v>10</v>
      </c>
      <c r="R279" s="52">
        <v>999</v>
      </c>
    </row>
    <row r="280" spans="2:18" ht="15.75">
      <c r="B280" s="144">
        <f t="shared" si="43"/>
        <v>43</v>
      </c>
      <c r="C280" s="43" t="s">
        <v>233</v>
      </c>
      <c r="D280" s="44">
        <v>41274</v>
      </c>
      <c r="E280" s="45">
        <v>61.576</v>
      </c>
      <c r="F280" s="46">
        <v>10</v>
      </c>
      <c r="G280" s="47">
        <f t="shared" si="40"/>
        <v>6.1576</v>
      </c>
      <c r="H280" s="48">
        <v>590.945</v>
      </c>
      <c r="I280" s="48">
        <v>2005.482</v>
      </c>
      <c r="J280" s="48">
        <v>5861.096</v>
      </c>
      <c r="K280" s="48">
        <v>8.066</v>
      </c>
      <c r="L280" s="48">
        <v>1058.366</v>
      </c>
      <c r="M280" s="49">
        <f t="shared" si="41"/>
        <v>343.19399999999996</v>
      </c>
      <c r="N280" s="48">
        <v>715.172</v>
      </c>
      <c r="O280" s="50">
        <v>1160</v>
      </c>
      <c r="P280" s="50">
        <v>0</v>
      </c>
      <c r="Q280" s="51">
        <f t="shared" si="42"/>
        <v>1160</v>
      </c>
      <c r="R280" s="52">
        <v>799</v>
      </c>
    </row>
    <row r="281" spans="2:18" ht="15.75">
      <c r="B281" s="144">
        <f t="shared" si="43"/>
        <v>44</v>
      </c>
      <c r="C281" s="43" t="s">
        <v>234</v>
      </c>
      <c r="D281" s="44">
        <v>41274</v>
      </c>
      <c r="E281" s="45">
        <v>664.694</v>
      </c>
      <c r="F281" s="46">
        <v>50</v>
      </c>
      <c r="G281" s="47">
        <f t="shared" si="40"/>
        <v>13.29388</v>
      </c>
      <c r="H281" s="48">
        <v>5249.418</v>
      </c>
      <c r="I281" s="48">
        <v>18371.016</v>
      </c>
      <c r="J281" s="48">
        <v>59740.969</v>
      </c>
      <c r="K281" s="48">
        <v>429.474</v>
      </c>
      <c r="L281" s="48">
        <v>8048.598</v>
      </c>
      <c r="M281" s="49">
        <f t="shared" si="41"/>
        <v>2557.343</v>
      </c>
      <c r="N281" s="48">
        <v>5491.255</v>
      </c>
      <c r="O281" s="50">
        <v>826</v>
      </c>
      <c r="P281" s="50">
        <v>0</v>
      </c>
      <c r="Q281" s="51">
        <f t="shared" si="42"/>
        <v>826</v>
      </c>
      <c r="R281" s="52">
        <v>3680</v>
      </c>
    </row>
    <row r="282" spans="2:18" ht="15.75">
      <c r="B282" s="70"/>
      <c r="C282" s="71"/>
      <c r="D282" s="71"/>
      <c r="E282" s="72"/>
      <c r="F282" s="145"/>
      <c r="G282" s="74"/>
      <c r="H282" s="75"/>
      <c r="I282" s="75"/>
      <c r="J282" s="75"/>
      <c r="K282" s="75"/>
      <c r="L282" s="75"/>
      <c r="M282" s="76"/>
      <c r="N282" s="75"/>
      <c r="O282" s="77"/>
      <c r="P282" s="77"/>
      <c r="Q282" s="78"/>
      <c r="R282" s="79"/>
    </row>
    <row r="283" spans="2:18" ht="18.75">
      <c r="B283" s="169"/>
      <c r="C283" s="140" t="s">
        <v>84</v>
      </c>
      <c r="D283" s="71"/>
      <c r="E283" s="72"/>
      <c r="F283" s="145"/>
      <c r="G283" s="74"/>
      <c r="H283" s="75"/>
      <c r="I283" s="75"/>
      <c r="J283" s="75"/>
      <c r="K283" s="75"/>
      <c r="L283" s="75"/>
      <c r="M283" s="76"/>
      <c r="N283" s="75"/>
      <c r="O283" s="77"/>
      <c r="P283" s="77"/>
      <c r="Q283" s="78"/>
      <c r="R283" s="79"/>
    </row>
    <row r="286" spans="2:18" ht="15.75">
      <c r="B286" s="144">
        <v>1</v>
      </c>
      <c r="C286" s="43" t="s">
        <v>235</v>
      </c>
      <c r="D286" s="44">
        <v>41182</v>
      </c>
      <c r="E286" s="45"/>
      <c r="F286" s="46">
        <v>10</v>
      </c>
      <c r="G286" s="47">
        <f aca="true" t="shared" si="44" ref="G286:G292">+E286/F286</f>
        <v>0</v>
      </c>
      <c r="H286" s="48"/>
      <c r="I286" s="48"/>
      <c r="J286" s="48"/>
      <c r="K286" s="48"/>
      <c r="L286" s="48"/>
      <c r="M286" s="49">
        <f aca="true" t="shared" si="45" ref="M286:M292">+L286-N286</f>
        <v>0</v>
      </c>
      <c r="N286" s="48"/>
      <c r="O286" s="50"/>
      <c r="P286" s="50"/>
      <c r="Q286" s="51">
        <f aca="true" t="shared" si="46" ref="Q286:Q292">SUM(O286:P286)</f>
        <v>0</v>
      </c>
      <c r="R286" s="52"/>
    </row>
    <row r="287" spans="2:18" ht="15.75">
      <c r="B287" s="144">
        <f aca="true" t="shared" si="47" ref="B287:B292">+B286+1</f>
        <v>2</v>
      </c>
      <c r="C287" s="43" t="s">
        <v>236</v>
      </c>
      <c r="D287" s="44">
        <v>41090</v>
      </c>
      <c r="E287" s="45"/>
      <c r="F287" s="46">
        <v>10</v>
      </c>
      <c r="G287" s="47">
        <f t="shared" si="44"/>
        <v>0</v>
      </c>
      <c r="H287" s="48"/>
      <c r="I287" s="48"/>
      <c r="J287" s="48"/>
      <c r="K287" s="48"/>
      <c r="L287" s="48"/>
      <c r="M287" s="49">
        <f t="shared" si="45"/>
        <v>0</v>
      </c>
      <c r="N287" s="48"/>
      <c r="O287" s="50"/>
      <c r="P287" s="50"/>
      <c r="Q287" s="51">
        <f t="shared" si="46"/>
        <v>0</v>
      </c>
      <c r="R287" s="52"/>
    </row>
    <row r="288" spans="2:18" ht="15.75">
      <c r="B288" s="144">
        <f t="shared" si="47"/>
        <v>3</v>
      </c>
      <c r="C288" s="43" t="s">
        <v>237</v>
      </c>
      <c r="D288" s="44">
        <v>41090</v>
      </c>
      <c r="E288" s="45">
        <v>3</v>
      </c>
      <c r="F288" s="46">
        <v>10</v>
      </c>
      <c r="G288" s="47">
        <f t="shared" si="44"/>
        <v>0.3</v>
      </c>
      <c r="H288" s="48">
        <v>14.149909</v>
      </c>
      <c r="I288" s="48">
        <v>22.475859</v>
      </c>
      <c r="J288" s="48">
        <v>415.325716</v>
      </c>
      <c r="K288" s="48">
        <v>0.017868</v>
      </c>
      <c r="L288" s="48">
        <v>2.531698</v>
      </c>
      <c r="M288" s="49">
        <f t="shared" si="45"/>
        <v>0.7847580000000001</v>
      </c>
      <c r="N288" s="48">
        <v>1.74694</v>
      </c>
      <c r="O288" s="50">
        <v>20</v>
      </c>
      <c r="P288" s="50">
        <v>0</v>
      </c>
      <c r="Q288" s="51">
        <f t="shared" si="46"/>
        <v>20</v>
      </c>
      <c r="R288" s="52">
        <v>77</v>
      </c>
    </row>
    <row r="289" spans="2:18" ht="15.75">
      <c r="B289" s="144">
        <f t="shared" si="47"/>
        <v>4</v>
      </c>
      <c r="C289" s="43" t="s">
        <v>238</v>
      </c>
      <c r="D289" s="44">
        <v>41090</v>
      </c>
      <c r="E289" s="45">
        <v>5.683</v>
      </c>
      <c r="F289" s="46">
        <v>10</v>
      </c>
      <c r="G289" s="47">
        <f t="shared" si="44"/>
        <v>0.5683</v>
      </c>
      <c r="H289" s="48">
        <v>-837.607</v>
      </c>
      <c r="I289" s="48">
        <v>2.066</v>
      </c>
      <c r="J289" s="48">
        <v>0</v>
      </c>
      <c r="K289" s="48">
        <v>0</v>
      </c>
      <c r="L289" s="48">
        <v>-3.083</v>
      </c>
      <c r="M289" s="49">
        <f t="shared" si="45"/>
        <v>0</v>
      </c>
      <c r="N289" s="48">
        <v>-3.083</v>
      </c>
      <c r="O289" s="50">
        <v>0</v>
      </c>
      <c r="P289" s="50">
        <v>0</v>
      </c>
      <c r="Q289" s="51">
        <f t="shared" si="46"/>
        <v>0</v>
      </c>
      <c r="R289" s="52">
        <v>805</v>
      </c>
    </row>
    <row r="290" spans="2:18" ht="15.75">
      <c r="B290" s="144">
        <f t="shared" si="47"/>
        <v>5</v>
      </c>
      <c r="C290" s="43" t="s">
        <v>239</v>
      </c>
      <c r="D290" s="44">
        <v>41090</v>
      </c>
      <c r="E290" s="45">
        <v>56.584</v>
      </c>
      <c r="F290" s="46">
        <v>10</v>
      </c>
      <c r="G290" s="47">
        <f t="shared" si="44"/>
        <v>5.6584</v>
      </c>
      <c r="H290" s="48">
        <v>317.955835</v>
      </c>
      <c r="I290" s="48">
        <v>916.348487</v>
      </c>
      <c r="J290" s="48">
        <v>2397.217503</v>
      </c>
      <c r="K290" s="48">
        <v>40.708784</v>
      </c>
      <c r="L290" s="48">
        <v>52.306242</v>
      </c>
      <c r="M290" s="49">
        <f t="shared" si="45"/>
        <v>11.493736999999996</v>
      </c>
      <c r="N290" s="48">
        <v>40.812505</v>
      </c>
      <c r="O290" s="50">
        <v>0</v>
      </c>
      <c r="P290" s="50">
        <v>0</v>
      </c>
      <c r="Q290" s="51">
        <f t="shared" si="46"/>
        <v>0</v>
      </c>
      <c r="R290" s="52">
        <v>1697</v>
      </c>
    </row>
    <row r="291" spans="2:18" ht="15.75">
      <c r="B291" s="144">
        <f t="shared" si="47"/>
        <v>6</v>
      </c>
      <c r="C291" s="43" t="s">
        <v>240</v>
      </c>
      <c r="D291" s="44">
        <v>41182</v>
      </c>
      <c r="E291" s="45"/>
      <c r="F291" s="46">
        <v>10</v>
      </c>
      <c r="G291" s="47">
        <f t="shared" si="44"/>
        <v>0</v>
      </c>
      <c r="H291" s="48"/>
      <c r="I291" s="48"/>
      <c r="J291" s="48"/>
      <c r="K291" s="48"/>
      <c r="L291" s="48"/>
      <c r="M291" s="49">
        <f t="shared" si="45"/>
        <v>0</v>
      </c>
      <c r="N291" s="48"/>
      <c r="O291" s="50"/>
      <c r="P291" s="50"/>
      <c r="Q291" s="51">
        <f t="shared" si="46"/>
        <v>0</v>
      </c>
      <c r="R291" s="52"/>
    </row>
    <row r="292" spans="2:18" ht="15.75">
      <c r="B292" s="144">
        <f t="shared" si="47"/>
        <v>7</v>
      </c>
      <c r="C292" s="43" t="s">
        <v>241</v>
      </c>
      <c r="D292" s="44">
        <v>41090</v>
      </c>
      <c r="E292" s="45"/>
      <c r="F292" s="46">
        <v>10</v>
      </c>
      <c r="G292" s="47">
        <f t="shared" si="44"/>
        <v>0</v>
      </c>
      <c r="H292" s="48"/>
      <c r="I292" s="48"/>
      <c r="J292" s="48"/>
      <c r="K292" s="48"/>
      <c r="L292" s="48"/>
      <c r="M292" s="49">
        <f t="shared" si="45"/>
        <v>0</v>
      </c>
      <c r="N292" s="48"/>
      <c r="O292" s="50"/>
      <c r="P292" s="50"/>
      <c r="Q292" s="51">
        <f t="shared" si="46"/>
        <v>0</v>
      </c>
      <c r="R292" s="52"/>
    </row>
    <row r="293" spans="2:18" ht="15.75">
      <c r="B293" s="144"/>
      <c r="C293" s="43"/>
      <c r="D293" s="43"/>
      <c r="E293" s="45"/>
      <c r="F293" s="46"/>
      <c r="G293" s="47"/>
      <c r="H293" s="48"/>
      <c r="I293" s="48"/>
      <c r="J293" s="48"/>
      <c r="K293" s="48"/>
      <c r="L293" s="48"/>
      <c r="M293" s="49"/>
      <c r="N293" s="48"/>
      <c r="O293" s="50"/>
      <c r="P293" s="50"/>
      <c r="Q293" s="51"/>
      <c r="R293" s="52"/>
    </row>
    <row r="294" spans="2:18" s="103" customFormat="1" ht="15.75">
      <c r="B294" s="95">
        <f>COUNT(B238:B293)</f>
        <v>51</v>
      </c>
      <c r="C294" s="96"/>
      <c r="D294" s="96"/>
      <c r="E294" s="96">
        <f>SUBTOTAL(9,E238:E293)</f>
        <v>19767.461910000005</v>
      </c>
      <c r="F294" s="90"/>
      <c r="G294" s="98">
        <f aca="true" t="shared" si="48" ref="G294:N294">SUBTOTAL(9,G238:G293)</f>
        <v>2018.5706709999997</v>
      </c>
      <c r="H294" s="96">
        <f t="shared" si="48"/>
        <v>62444.05211399998</v>
      </c>
      <c r="I294" s="96">
        <f t="shared" si="48"/>
        <v>252035.00811000002</v>
      </c>
      <c r="J294" s="96">
        <f t="shared" si="48"/>
        <v>372991.08085299993</v>
      </c>
      <c r="K294" s="96">
        <f t="shared" si="48"/>
        <v>10931.150325000002</v>
      </c>
      <c r="L294" s="96">
        <f t="shared" si="48"/>
        <v>28834.576108</v>
      </c>
      <c r="M294" s="98">
        <f t="shared" si="48"/>
        <v>8213.657006</v>
      </c>
      <c r="N294" s="96">
        <f t="shared" si="48"/>
        <v>20620.919102</v>
      </c>
      <c r="O294" s="142"/>
      <c r="P294" s="142"/>
      <c r="Q294" s="101"/>
      <c r="R294" s="102">
        <f>SUM(R238:R293)</f>
        <v>80195</v>
      </c>
    </row>
    <row r="295" spans="2:18" ht="15.75">
      <c r="B295" s="104"/>
      <c r="C295" s="105"/>
      <c r="D295" s="105"/>
      <c r="E295" s="107"/>
      <c r="F295" s="108"/>
      <c r="G295" s="109"/>
      <c r="H295" s="110"/>
      <c r="I295" s="110"/>
      <c r="J295" s="110"/>
      <c r="K295" s="110"/>
      <c r="L295" s="110"/>
      <c r="M295" s="111"/>
      <c r="N295" s="110"/>
      <c r="O295" s="112"/>
      <c r="P295" s="112"/>
      <c r="Q295" s="113"/>
      <c r="R295" s="114"/>
    </row>
    <row r="296" spans="2:18" ht="15.75">
      <c r="B296" s="70"/>
      <c r="C296" s="71"/>
      <c r="D296" s="71"/>
      <c r="E296" s="72"/>
      <c r="F296" s="73"/>
      <c r="G296" s="74"/>
      <c r="H296" s="75"/>
      <c r="I296" s="75"/>
      <c r="J296" s="75"/>
      <c r="K296" s="75"/>
      <c r="L296" s="75"/>
      <c r="M296" s="76"/>
      <c r="N296" s="75"/>
      <c r="O296" s="77"/>
      <c r="P296" s="77"/>
      <c r="Q296" s="78"/>
      <c r="R296" s="79"/>
    </row>
    <row r="297" spans="2:18" ht="18">
      <c r="B297" s="70"/>
      <c r="C297" s="35" t="s">
        <v>242</v>
      </c>
      <c r="D297" s="80"/>
      <c r="E297" s="72"/>
      <c r="F297" s="73"/>
      <c r="G297" s="74"/>
      <c r="H297" s="75"/>
      <c r="I297" s="75"/>
      <c r="J297" s="75"/>
      <c r="K297" s="75"/>
      <c r="L297" s="75"/>
      <c r="M297" s="76"/>
      <c r="N297" s="75"/>
      <c r="O297" s="77"/>
      <c r="P297" s="77"/>
      <c r="Q297" s="78"/>
      <c r="R297" s="79"/>
    </row>
    <row r="298" spans="2:18" ht="15.75">
      <c r="B298" s="116"/>
      <c r="C298" s="117"/>
      <c r="D298" s="117"/>
      <c r="E298" s="118"/>
      <c r="F298" s="119"/>
      <c r="G298" s="120"/>
      <c r="H298" s="121"/>
      <c r="I298" s="121"/>
      <c r="J298" s="121"/>
      <c r="K298" s="121"/>
      <c r="L298" s="121"/>
      <c r="M298" s="122"/>
      <c r="N298" s="121"/>
      <c r="O298" s="123"/>
      <c r="P298" s="123"/>
      <c r="Q298" s="124"/>
      <c r="R298" s="125"/>
    </row>
    <row r="299" spans="2:18" ht="15.75">
      <c r="B299" s="143">
        <v>1</v>
      </c>
      <c r="C299" s="127" t="s">
        <v>243</v>
      </c>
      <c r="D299" s="44">
        <v>41090</v>
      </c>
      <c r="E299" s="128">
        <v>134.0955</v>
      </c>
      <c r="F299" s="129">
        <v>10</v>
      </c>
      <c r="G299" s="130">
        <f aca="true" t="shared" si="49" ref="G299:G307">+E299/F299</f>
        <v>13.40955</v>
      </c>
      <c r="H299" s="131">
        <v>-3464.847736</v>
      </c>
      <c r="I299" s="131">
        <v>8939.122199</v>
      </c>
      <c r="J299" s="131">
        <v>7556.178789</v>
      </c>
      <c r="K299" s="131">
        <v>680.335944</v>
      </c>
      <c r="L299" s="131">
        <v>-4654.65591</v>
      </c>
      <c r="M299" s="132">
        <f aca="true" t="shared" si="50" ref="M299:M307">+L299-N299</f>
        <v>78.17915799999992</v>
      </c>
      <c r="N299" s="131">
        <v>-4732.835068</v>
      </c>
      <c r="O299" s="133">
        <v>0</v>
      </c>
      <c r="P299" s="133">
        <v>0</v>
      </c>
      <c r="Q299" s="134">
        <f aca="true" t="shared" si="51" ref="Q299:Q307">SUM(O299:P299)</f>
        <v>0</v>
      </c>
      <c r="R299" s="135">
        <v>681</v>
      </c>
    </row>
    <row r="300" spans="2:18" ht="15.75">
      <c r="B300" s="42">
        <f aca="true" t="shared" si="52" ref="B300:B307">+B299+1</f>
        <v>2</v>
      </c>
      <c r="C300" s="43" t="s">
        <v>244</v>
      </c>
      <c r="D300" s="44">
        <v>41090</v>
      </c>
      <c r="E300" s="45">
        <v>90</v>
      </c>
      <c r="F300" s="46">
        <v>10</v>
      </c>
      <c r="G300" s="47">
        <f t="shared" si="49"/>
        <v>9</v>
      </c>
      <c r="H300" s="48">
        <v>558.222132</v>
      </c>
      <c r="I300" s="48">
        <v>863.956184</v>
      </c>
      <c r="J300" s="48">
        <v>466.244635</v>
      </c>
      <c r="K300" s="48">
        <v>0.032446</v>
      </c>
      <c r="L300" s="48">
        <v>29.890994</v>
      </c>
      <c r="M300" s="49">
        <f t="shared" si="50"/>
        <v>5.707668999999999</v>
      </c>
      <c r="N300" s="48">
        <v>24.183325</v>
      </c>
      <c r="O300" s="50">
        <v>0</v>
      </c>
      <c r="P300" s="50">
        <v>0</v>
      </c>
      <c r="Q300" s="51">
        <f t="shared" si="51"/>
        <v>0</v>
      </c>
      <c r="R300" s="52">
        <v>278</v>
      </c>
    </row>
    <row r="301" spans="2:18" ht="15.75">
      <c r="B301" s="42">
        <f t="shared" si="52"/>
        <v>3</v>
      </c>
      <c r="C301" s="43" t="s">
        <v>245</v>
      </c>
      <c r="D301" s="44">
        <v>41090</v>
      </c>
      <c r="E301" s="45">
        <v>3768.009</v>
      </c>
      <c r="F301" s="46">
        <v>10</v>
      </c>
      <c r="G301" s="47">
        <f t="shared" si="49"/>
        <v>376.8009</v>
      </c>
      <c r="H301" s="48">
        <v>4721.224</v>
      </c>
      <c r="I301" s="48">
        <v>10190.5</v>
      </c>
      <c r="J301" s="48">
        <v>13272.199</v>
      </c>
      <c r="K301" s="48">
        <v>345.788</v>
      </c>
      <c r="L301" s="48">
        <v>677.744</v>
      </c>
      <c r="M301" s="49">
        <f t="shared" si="50"/>
        <v>142.60199999999998</v>
      </c>
      <c r="N301" s="48">
        <v>535.142</v>
      </c>
      <c r="O301" s="50">
        <v>20</v>
      </c>
      <c r="P301" s="50">
        <v>0</v>
      </c>
      <c r="Q301" s="51">
        <f t="shared" si="51"/>
        <v>20</v>
      </c>
      <c r="R301" s="52">
        <v>499</v>
      </c>
    </row>
    <row r="302" spans="2:18" ht="15.75">
      <c r="B302" s="42">
        <f t="shared" si="52"/>
        <v>4</v>
      </c>
      <c r="C302" s="43" t="s">
        <v>246</v>
      </c>
      <c r="D302" s="44">
        <v>41090</v>
      </c>
      <c r="E302" s="45">
        <v>68.04</v>
      </c>
      <c r="F302" s="46">
        <v>10</v>
      </c>
      <c r="G302" s="47">
        <f t="shared" si="49"/>
        <v>6.804</v>
      </c>
      <c r="H302" s="48">
        <v>3.603334</v>
      </c>
      <c r="I302" s="48">
        <v>312.922619</v>
      </c>
      <c r="J302" s="48">
        <v>361.624002</v>
      </c>
      <c r="K302" s="48">
        <v>19.361343</v>
      </c>
      <c r="L302" s="48">
        <v>-24.542457</v>
      </c>
      <c r="M302" s="49">
        <f t="shared" si="50"/>
        <v>3.522794000000001</v>
      </c>
      <c r="N302" s="48">
        <v>-28.065251</v>
      </c>
      <c r="O302" s="50">
        <v>0</v>
      </c>
      <c r="P302" s="50">
        <v>0</v>
      </c>
      <c r="Q302" s="51">
        <f t="shared" si="51"/>
        <v>0</v>
      </c>
      <c r="R302" s="52">
        <v>658</v>
      </c>
    </row>
    <row r="303" spans="2:18" ht="15.75">
      <c r="B303" s="42">
        <f t="shared" si="52"/>
        <v>5</v>
      </c>
      <c r="C303" s="43" t="s">
        <v>247</v>
      </c>
      <c r="D303" s="44">
        <v>41090</v>
      </c>
      <c r="E303" s="45"/>
      <c r="F303" s="46">
        <v>10</v>
      </c>
      <c r="G303" s="47">
        <f t="shared" si="49"/>
        <v>0</v>
      </c>
      <c r="H303" s="48"/>
      <c r="I303" s="48"/>
      <c r="J303" s="48"/>
      <c r="K303" s="48"/>
      <c r="L303" s="48"/>
      <c r="M303" s="49">
        <f t="shared" si="50"/>
        <v>0</v>
      </c>
      <c r="N303" s="48"/>
      <c r="O303" s="50"/>
      <c r="P303" s="50"/>
      <c r="Q303" s="51">
        <f t="shared" si="51"/>
        <v>0</v>
      </c>
      <c r="R303" s="52"/>
    </row>
    <row r="304" spans="2:18" ht="15.75">
      <c r="B304" s="42">
        <f t="shared" si="52"/>
        <v>6</v>
      </c>
      <c r="C304" s="43" t="s">
        <v>248</v>
      </c>
      <c r="D304" s="44">
        <v>41090</v>
      </c>
      <c r="E304" s="45">
        <v>1218.688</v>
      </c>
      <c r="F304" s="46">
        <v>10</v>
      </c>
      <c r="G304" s="47">
        <f t="shared" si="49"/>
        <v>121.86880000000001</v>
      </c>
      <c r="H304" s="48">
        <v>3738.858</v>
      </c>
      <c r="I304" s="48">
        <v>24887.203</v>
      </c>
      <c r="J304" s="48">
        <v>15886.165</v>
      </c>
      <c r="K304" s="48">
        <v>1188.667</v>
      </c>
      <c r="L304" s="48">
        <v>62.721</v>
      </c>
      <c r="M304" s="49">
        <f t="shared" si="50"/>
        <v>12.469999999999999</v>
      </c>
      <c r="N304" s="48">
        <v>50.251</v>
      </c>
      <c r="O304" s="50">
        <v>0</v>
      </c>
      <c r="P304" s="50">
        <v>0</v>
      </c>
      <c r="Q304" s="51">
        <f t="shared" si="51"/>
        <v>0</v>
      </c>
      <c r="R304" s="52">
        <v>3390</v>
      </c>
    </row>
    <row r="305" spans="2:18" ht="15.75">
      <c r="B305" s="42">
        <f t="shared" si="52"/>
        <v>7</v>
      </c>
      <c r="C305" s="43" t="s">
        <v>249</v>
      </c>
      <c r="D305" s="44">
        <v>41274</v>
      </c>
      <c r="E305" s="45">
        <v>412.778</v>
      </c>
      <c r="F305" s="46">
        <v>10</v>
      </c>
      <c r="G305" s="47">
        <f t="shared" si="49"/>
        <v>41.2778</v>
      </c>
      <c r="H305" s="48">
        <v>577.289</v>
      </c>
      <c r="I305" s="48">
        <v>2910.68</v>
      </c>
      <c r="J305" s="48">
        <v>2331.837</v>
      </c>
      <c r="K305" s="48">
        <v>212.529</v>
      </c>
      <c r="L305" s="48">
        <v>53.164</v>
      </c>
      <c r="M305" s="49">
        <f t="shared" si="50"/>
        <v>15.798000000000002</v>
      </c>
      <c r="N305" s="48">
        <v>37.366</v>
      </c>
      <c r="O305" s="50">
        <v>0</v>
      </c>
      <c r="P305" s="50">
        <v>10</v>
      </c>
      <c r="Q305" s="51">
        <f t="shared" si="51"/>
        <v>10</v>
      </c>
      <c r="R305" s="52">
        <v>910</v>
      </c>
    </row>
    <row r="306" spans="2:18" ht="15.75">
      <c r="B306" s="42">
        <f t="shared" si="52"/>
        <v>8</v>
      </c>
      <c r="C306" s="43" t="s">
        <v>250</v>
      </c>
      <c r="D306" s="44">
        <v>41090</v>
      </c>
      <c r="E306" s="45">
        <v>693</v>
      </c>
      <c r="F306" s="46">
        <v>10</v>
      </c>
      <c r="G306" s="47">
        <f t="shared" si="49"/>
        <v>69.3</v>
      </c>
      <c r="H306" s="48">
        <v>1557.530954</v>
      </c>
      <c r="I306" s="48">
        <v>3831.20641</v>
      </c>
      <c r="J306" s="48">
        <v>3411.057174</v>
      </c>
      <c r="K306" s="48">
        <v>41.085863</v>
      </c>
      <c r="L306" s="48">
        <v>423.493572</v>
      </c>
      <c r="M306" s="49">
        <f t="shared" si="50"/>
        <v>130.733297</v>
      </c>
      <c r="N306" s="48">
        <v>292.760275</v>
      </c>
      <c r="O306" s="50">
        <v>0</v>
      </c>
      <c r="P306" s="50">
        <v>0</v>
      </c>
      <c r="Q306" s="51">
        <f t="shared" si="51"/>
        <v>0</v>
      </c>
      <c r="R306" s="52">
        <v>1940</v>
      </c>
    </row>
    <row r="307" spans="2:18" ht="15.75">
      <c r="B307" s="42">
        <f t="shared" si="52"/>
        <v>9</v>
      </c>
      <c r="C307" s="43" t="s">
        <v>251</v>
      </c>
      <c r="D307" s="44">
        <v>41090</v>
      </c>
      <c r="E307" s="45">
        <v>170</v>
      </c>
      <c r="F307" s="46">
        <v>10</v>
      </c>
      <c r="G307" s="47">
        <f t="shared" si="49"/>
        <v>17</v>
      </c>
      <c r="H307" s="48">
        <v>-281.413027</v>
      </c>
      <c r="I307" s="48">
        <v>2358.825083</v>
      </c>
      <c r="J307" s="48">
        <v>2098.92699</v>
      </c>
      <c r="K307" s="48">
        <v>137.003027</v>
      </c>
      <c r="L307" s="48">
        <v>-574.097801</v>
      </c>
      <c r="M307" s="49">
        <f t="shared" si="50"/>
        <v>29.25095699999997</v>
      </c>
      <c r="N307" s="48">
        <v>-603.348758</v>
      </c>
      <c r="O307" s="50">
        <v>0</v>
      </c>
      <c r="P307" s="50">
        <v>0</v>
      </c>
      <c r="Q307" s="51">
        <f t="shared" si="51"/>
        <v>0</v>
      </c>
      <c r="R307" s="52">
        <v>647</v>
      </c>
    </row>
    <row r="308" spans="2:18" ht="15.75">
      <c r="B308" s="169"/>
      <c r="C308" s="71"/>
      <c r="D308" s="71"/>
      <c r="E308" s="72"/>
      <c r="F308" s="145"/>
      <c r="G308" s="74"/>
      <c r="H308" s="75"/>
      <c r="I308" s="75"/>
      <c r="J308" s="75"/>
      <c r="K308" s="75"/>
      <c r="L308" s="75"/>
      <c r="M308" s="76"/>
      <c r="N308" s="75"/>
      <c r="O308" s="77"/>
      <c r="P308" s="77"/>
      <c r="Q308" s="78"/>
      <c r="R308" s="79"/>
    </row>
    <row r="309" spans="2:18" ht="18.75">
      <c r="B309" s="169"/>
      <c r="C309" s="140" t="s">
        <v>84</v>
      </c>
      <c r="D309" s="71"/>
      <c r="E309" s="72"/>
      <c r="F309" s="145"/>
      <c r="G309" s="74"/>
      <c r="H309" s="75"/>
      <c r="I309" s="75"/>
      <c r="J309" s="75"/>
      <c r="K309" s="75"/>
      <c r="L309" s="75"/>
      <c r="M309" s="76"/>
      <c r="N309" s="75"/>
      <c r="O309" s="77"/>
      <c r="P309" s="77"/>
      <c r="Q309" s="78"/>
      <c r="R309" s="79"/>
    </row>
    <row r="310" spans="2:18" ht="15.75">
      <c r="B310" s="42">
        <v>1</v>
      </c>
      <c r="C310" s="43" t="s">
        <v>252</v>
      </c>
      <c r="D310" s="44">
        <v>41090</v>
      </c>
      <c r="E310" s="45"/>
      <c r="F310" s="46">
        <v>10</v>
      </c>
      <c r="G310" s="47">
        <f>+E310/F310</f>
        <v>0</v>
      </c>
      <c r="H310" s="48"/>
      <c r="I310" s="48"/>
      <c r="J310" s="48"/>
      <c r="K310" s="48"/>
      <c r="L310" s="48"/>
      <c r="M310" s="49">
        <f>+L310-N310</f>
        <v>0</v>
      </c>
      <c r="N310" s="48"/>
      <c r="O310" s="50"/>
      <c r="P310" s="50"/>
      <c r="Q310" s="51">
        <f>SUM(O310:P310)</f>
        <v>0</v>
      </c>
      <c r="R310" s="52"/>
    </row>
    <row r="311" spans="2:18" ht="15.75">
      <c r="B311" s="42">
        <f>+B310+1</f>
        <v>2</v>
      </c>
      <c r="C311" s="43" t="s">
        <v>253</v>
      </c>
      <c r="D311" s="44">
        <v>41090</v>
      </c>
      <c r="E311" s="45">
        <v>22.392</v>
      </c>
      <c r="F311" s="46">
        <v>10</v>
      </c>
      <c r="G311" s="47">
        <f>+E311/F311</f>
        <v>2.2392</v>
      </c>
      <c r="H311" s="48"/>
      <c r="I311" s="48"/>
      <c r="J311" s="48"/>
      <c r="K311" s="48"/>
      <c r="L311" s="48"/>
      <c r="M311" s="49">
        <f>+L311-N311</f>
        <v>0</v>
      </c>
      <c r="N311" s="48"/>
      <c r="O311" s="50">
        <v>0</v>
      </c>
      <c r="P311" s="50">
        <v>0</v>
      </c>
      <c r="Q311" s="51">
        <f>SUM(O311:P311)</f>
        <v>0</v>
      </c>
      <c r="R311" s="52"/>
    </row>
    <row r="312" spans="2:18" ht="15.75">
      <c r="B312" s="42">
        <f>+B311+1</f>
        <v>3</v>
      </c>
      <c r="C312" s="55" t="s">
        <v>254</v>
      </c>
      <c r="D312" s="44">
        <v>41090</v>
      </c>
      <c r="E312" s="151"/>
      <c r="F312" s="152">
        <v>10</v>
      </c>
      <c r="G312" s="153">
        <f>+E312/F312</f>
        <v>0</v>
      </c>
      <c r="H312" s="154"/>
      <c r="I312" s="154"/>
      <c r="J312" s="154"/>
      <c r="K312" s="154"/>
      <c r="L312" s="154"/>
      <c r="M312" s="155">
        <f>+L312-N312</f>
        <v>0</v>
      </c>
      <c r="N312" s="154"/>
      <c r="O312" s="156"/>
      <c r="P312" s="156"/>
      <c r="Q312" s="157">
        <f>SUM(O312:P312)</f>
        <v>0</v>
      </c>
      <c r="R312" s="158"/>
    </row>
    <row r="313" spans="2:18" ht="15.75">
      <c r="B313" s="42">
        <f>+B312+1</f>
        <v>4</v>
      </c>
      <c r="C313" s="43" t="s">
        <v>255</v>
      </c>
      <c r="D313" s="44">
        <v>41090</v>
      </c>
      <c r="E313" s="45"/>
      <c r="F313" s="46">
        <v>10</v>
      </c>
      <c r="G313" s="47">
        <f>+E313/F313</f>
        <v>0</v>
      </c>
      <c r="H313" s="48"/>
      <c r="I313" s="48"/>
      <c r="J313" s="48"/>
      <c r="K313" s="48"/>
      <c r="L313" s="48"/>
      <c r="M313" s="49">
        <f>+L313-N313</f>
        <v>0</v>
      </c>
      <c r="N313" s="48"/>
      <c r="O313" s="50"/>
      <c r="P313" s="50"/>
      <c r="Q313" s="51">
        <f>SUM(O313:P313)</f>
        <v>0</v>
      </c>
      <c r="R313" s="52"/>
    </row>
    <row r="314" spans="2:18" ht="15.75">
      <c r="B314" s="42"/>
      <c r="C314" s="43"/>
      <c r="D314" s="43"/>
      <c r="E314" s="45"/>
      <c r="F314" s="46"/>
      <c r="G314" s="47"/>
      <c r="H314" s="48"/>
      <c r="I314" s="48"/>
      <c r="J314" s="48"/>
      <c r="K314" s="48"/>
      <c r="L314" s="48"/>
      <c r="M314" s="49"/>
      <c r="N314" s="48"/>
      <c r="O314" s="50"/>
      <c r="P314" s="50"/>
      <c r="Q314" s="51"/>
      <c r="R314" s="52"/>
    </row>
    <row r="315" spans="2:18" s="103" customFormat="1" ht="15.75">
      <c r="B315" s="95">
        <f>COUNT(B299:B314)</f>
        <v>13</v>
      </c>
      <c r="C315" s="96"/>
      <c r="D315" s="96"/>
      <c r="E315" s="96">
        <f>SUBTOTAL(9,E299:E314)</f>
        <v>6577.0025000000005</v>
      </c>
      <c r="F315" s="90"/>
      <c r="G315" s="98">
        <f aca="true" t="shared" si="53" ref="G315:N315">SUBTOTAL(9,G299:G314)</f>
        <v>657.7002499999999</v>
      </c>
      <c r="H315" s="96">
        <f t="shared" si="53"/>
        <v>7410.466657</v>
      </c>
      <c r="I315" s="96">
        <f t="shared" si="53"/>
        <v>54294.415495</v>
      </c>
      <c r="J315" s="96">
        <f t="shared" si="53"/>
        <v>45384.23259000001</v>
      </c>
      <c r="K315" s="96">
        <f t="shared" si="53"/>
        <v>2624.802623</v>
      </c>
      <c r="L315" s="96">
        <f t="shared" si="53"/>
        <v>-4006.2826019999998</v>
      </c>
      <c r="M315" s="98">
        <f t="shared" si="53"/>
        <v>418.26387499999987</v>
      </c>
      <c r="N315" s="96">
        <f t="shared" si="53"/>
        <v>-4424.546477</v>
      </c>
      <c r="O315" s="142"/>
      <c r="P315" s="142"/>
      <c r="Q315" s="101"/>
      <c r="R315" s="102">
        <f>SUBTOTAL(9,R299:R314)</f>
        <v>9003</v>
      </c>
    </row>
    <row r="316" spans="2:18" ht="15.75">
      <c r="B316" s="104"/>
      <c r="C316" s="105"/>
      <c r="D316" s="105"/>
      <c r="E316" s="107"/>
      <c r="F316" s="108"/>
      <c r="G316" s="109"/>
      <c r="H316" s="110"/>
      <c r="I316" s="110"/>
      <c r="J316" s="110"/>
      <c r="K316" s="110"/>
      <c r="L316" s="110"/>
      <c r="M316" s="111"/>
      <c r="N316" s="110"/>
      <c r="O316" s="112"/>
      <c r="P316" s="112"/>
      <c r="Q316" s="113"/>
      <c r="R316" s="114"/>
    </row>
    <row r="317" spans="2:18" ht="15.75">
      <c r="B317" s="70"/>
      <c r="C317" s="71"/>
      <c r="D317" s="71"/>
      <c r="E317" s="72"/>
      <c r="F317" s="73"/>
      <c r="G317" s="74"/>
      <c r="H317" s="75"/>
      <c r="I317" s="75"/>
      <c r="J317" s="75"/>
      <c r="K317" s="75"/>
      <c r="L317" s="75"/>
      <c r="M317" s="76"/>
      <c r="N317" s="75"/>
      <c r="O317" s="77"/>
      <c r="P317" s="77"/>
      <c r="Q317" s="78"/>
      <c r="R317" s="79"/>
    </row>
    <row r="318" spans="2:18" ht="18">
      <c r="B318" s="70"/>
      <c r="C318" s="35" t="s">
        <v>256</v>
      </c>
      <c r="D318" s="80"/>
      <c r="E318" s="72"/>
      <c r="F318" s="73"/>
      <c r="G318" s="74"/>
      <c r="H318" s="75"/>
      <c r="I318" s="75"/>
      <c r="J318" s="75"/>
      <c r="K318" s="75"/>
      <c r="L318" s="75"/>
      <c r="M318" s="76"/>
      <c r="N318" s="75"/>
      <c r="O318" s="77"/>
      <c r="P318" s="77"/>
      <c r="Q318" s="78"/>
      <c r="R318" s="79"/>
    </row>
    <row r="319" spans="2:18" ht="15.75">
      <c r="B319" s="116"/>
      <c r="C319" s="117"/>
      <c r="D319" s="117"/>
      <c r="E319" s="118"/>
      <c r="F319" s="119"/>
      <c r="G319" s="120"/>
      <c r="H319" s="121"/>
      <c r="I319" s="121"/>
      <c r="J319" s="121"/>
      <c r="K319" s="121"/>
      <c r="L319" s="121"/>
      <c r="M319" s="122"/>
      <c r="N319" s="121"/>
      <c r="O319" s="123"/>
      <c r="P319" s="123"/>
      <c r="Q319" s="124"/>
      <c r="R319" s="125"/>
    </row>
    <row r="320" spans="2:18" ht="15.75">
      <c r="B320" s="126">
        <v>1</v>
      </c>
      <c r="C320" s="127" t="s">
        <v>257</v>
      </c>
      <c r="D320" s="44">
        <v>41090</v>
      </c>
      <c r="E320" s="128">
        <v>73.49341</v>
      </c>
      <c r="F320" s="129">
        <v>10</v>
      </c>
      <c r="G320" s="130">
        <f>+E320/F320</f>
        <v>7.349341</v>
      </c>
      <c r="H320" s="131">
        <v>181.266315</v>
      </c>
      <c r="I320" s="131">
        <v>216.690646</v>
      </c>
      <c r="J320" s="131">
        <v>186.047029</v>
      </c>
      <c r="K320" s="131">
        <v>0.810223</v>
      </c>
      <c r="L320" s="131">
        <v>4.855276</v>
      </c>
      <c r="M320" s="132">
        <f>+L320-N320</f>
        <v>2.655858</v>
      </c>
      <c r="N320" s="131">
        <v>2.199418</v>
      </c>
      <c r="O320" s="133">
        <v>0</v>
      </c>
      <c r="P320" s="133">
        <v>0</v>
      </c>
      <c r="Q320" s="134">
        <f>SUM(O320:P320)</f>
        <v>0</v>
      </c>
      <c r="R320" s="135">
        <v>457</v>
      </c>
    </row>
    <row r="321" spans="2:18" ht="15.75">
      <c r="B321" s="42"/>
      <c r="C321" s="43"/>
      <c r="D321" s="43"/>
      <c r="E321" s="45"/>
      <c r="F321" s="46"/>
      <c r="G321" s="47"/>
      <c r="H321" s="48"/>
      <c r="I321" s="48"/>
      <c r="J321" s="48"/>
      <c r="K321" s="48"/>
      <c r="L321" s="48"/>
      <c r="M321" s="49"/>
      <c r="N321" s="48"/>
      <c r="O321" s="50"/>
      <c r="P321" s="50"/>
      <c r="Q321" s="51"/>
      <c r="R321" s="52"/>
    </row>
    <row r="322" spans="2:18" s="103" customFormat="1" ht="15.75">
      <c r="B322" s="95">
        <f>COUNT(B320:B321)</f>
        <v>1</v>
      </c>
      <c r="C322" s="96"/>
      <c r="D322" s="96"/>
      <c r="E322" s="96">
        <f>SUBTOTAL(9,E320:E321)</f>
        <v>73.49341</v>
      </c>
      <c r="F322" s="90"/>
      <c r="G322" s="98">
        <f aca="true" t="shared" si="54" ref="G322:N322">SUBTOTAL(9,G320:G321)</f>
        <v>7.349341</v>
      </c>
      <c r="H322" s="96">
        <f t="shared" si="54"/>
        <v>181.266315</v>
      </c>
      <c r="I322" s="96">
        <f t="shared" si="54"/>
        <v>216.690646</v>
      </c>
      <c r="J322" s="96">
        <f t="shared" si="54"/>
        <v>186.047029</v>
      </c>
      <c r="K322" s="96">
        <f t="shared" si="54"/>
        <v>0.810223</v>
      </c>
      <c r="L322" s="96">
        <f t="shared" si="54"/>
        <v>4.855276</v>
      </c>
      <c r="M322" s="98">
        <f t="shared" si="54"/>
        <v>2.655858</v>
      </c>
      <c r="N322" s="96">
        <f t="shared" si="54"/>
        <v>2.199418</v>
      </c>
      <c r="O322" s="142"/>
      <c r="P322" s="142"/>
      <c r="Q322" s="101"/>
      <c r="R322" s="102">
        <f>SUBTOTAL(9,R320:R321)</f>
        <v>457</v>
      </c>
    </row>
    <row r="323" spans="2:18" ht="15.75">
      <c r="B323" s="104"/>
      <c r="C323" s="105"/>
      <c r="D323" s="105"/>
      <c r="E323" s="107"/>
      <c r="F323" s="108"/>
      <c r="G323" s="109"/>
      <c r="H323" s="110"/>
      <c r="I323" s="110"/>
      <c r="J323" s="110"/>
      <c r="K323" s="110"/>
      <c r="L323" s="110"/>
      <c r="M323" s="111"/>
      <c r="N323" s="110"/>
      <c r="O323" s="112"/>
      <c r="P323" s="112"/>
      <c r="Q323" s="113"/>
      <c r="R323" s="114"/>
    </row>
    <row r="324" spans="2:18" ht="15.75">
      <c r="B324" s="70"/>
      <c r="C324" s="71"/>
      <c r="D324" s="71"/>
      <c r="E324" s="72"/>
      <c r="F324" s="73"/>
      <c r="G324" s="74"/>
      <c r="H324" s="75"/>
      <c r="I324" s="75"/>
      <c r="J324" s="75"/>
      <c r="K324" s="75"/>
      <c r="L324" s="75"/>
      <c r="M324" s="76"/>
      <c r="N324" s="75"/>
      <c r="O324" s="77"/>
      <c r="P324" s="77"/>
      <c r="Q324" s="78"/>
      <c r="R324" s="79"/>
    </row>
    <row r="325" spans="2:18" ht="18">
      <c r="B325" s="70"/>
      <c r="C325" s="35" t="s">
        <v>258</v>
      </c>
      <c r="D325" s="80"/>
      <c r="E325" s="72"/>
      <c r="F325" s="73"/>
      <c r="G325" s="74"/>
      <c r="H325" s="75"/>
      <c r="I325" s="75"/>
      <c r="J325" s="75"/>
      <c r="K325" s="75"/>
      <c r="L325" s="75"/>
      <c r="M325" s="76"/>
      <c r="N325" s="75"/>
      <c r="O325" s="77"/>
      <c r="P325" s="77"/>
      <c r="Q325" s="78"/>
      <c r="R325" s="79"/>
    </row>
    <row r="326" spans="2:18" ht="15.75">
      <c r="B326" s="116"/>
      <c r="C326" s="117"/>
      <c r="D326" s="117"/>
      <c r="E326" s="118"/>
      <c r="F326" s="119"/>
      <c r="G326" s="120"/>
      <c r="H326" s="121"/>
      <c r="I326" s="121"/>
      <c r="J326" s="121"/>
      <c r="K326" s="121"/>
      <c r="L326" s="121"/>
      <c r="M326" s="122"/>
      <c r="N326" s="121"/>
      <c r="O326" s="123"/>
      <c r="P326" s="123"/>
      <c r="Q326" s="124"/>
      <c r="R326" s="125"/>
    </row>
    <row r="327" spans="2:18" ht="15.75">
      <c r="B327" s="42">
        <v>1</v>
      </c>
      <c r="C327" s="90" t="s">
        <v>259</v>
      </c>
      <c r="D327" s="44">
        <v>41090</v>
      </c>
      <c r="E327" s="45">
        <v>144.082488</v>
      </c>
      <c r="F327" s="46">
        <v>10</v>
      </c>
      <c r="G327" s="47">
        <f aca="true" t="shared" si="55" ref="G327:G358">+E327/F327</f>
        <v>14.4082488</v>
      </c>
      <c r="H327" s="48">
        <v>673.668442</v>
      </c>
      <c r="I327" s="48">
        <v>2551.320335</v>
      </c>
      <c r="J327" s="48">
        <v>3376.915926</v>
      </c>
      <c r="K327" s="48">
        <v>117.052911</v>
      </c>
      <c r="L327" s="48">
        <v>167.614187</v>
      </c>
      <c r="M327" s="49">
        <f aca="true" t="shared" si="56" ref="M327:M358">+L327-N327</f>
        <v>71.39168999999998</v>
      </c>
      <c r="N327" s="48">
        <v>96.222497</v>
      </c>
      <c r="O327" s="50">
        <v>12.5</v>
      </c>
      <c r="P327" s="50">
        <v>0</v>
      </c>
      <c r="Q327" s="51">
        <f aca="true" t="shared" si="57" ref="Q327:Q358">SUM(O327:P327)</f>
        <v>12.5</v>
      </c>
      <c r="R327" s="52">
        <v>737</v>
      </c>
    </row>
    <row r="328" spans="2:18" ht="15.75">
      <c r="B328" s="42">
        <f aca="true" t="shared" si="58" ref="B328:B359">+B327+1</f>
        <v>2</v>
      </c>
      <c r="C328" s="43" t="s">
        <v>260</v>
      </c>
      <c r="D328" s="44">
        <v>41090</v>
      </c>
      <c r="E328" s="45">
        <v>222.13347</v>
      </c>
      <c r="F328" s="46">
        <v>5</v>
      </c>
      <c r="G328" s="47">
        <f t="shared" si="55"/>
        <v>44.426694</v>
      </c>
      <c r="H328" s="48">
        <v>76.407111</v>
      </c>
      <c r="I328" s="48">
        <v>487.790229</v>
      </c>
      <c r="J328" s="48">
        <v>44.10967</v>
      </c>
      <c r="K328" s="48">
        <v>0.006464</v>
      </c>
      <c r="L328" s="48">
        <v>102.81117</v>
      </c>
      <c r="M328" s="49">
        <f t="shared" si="56"/>
        <v>0.4412010000000066</v>
      </c>
      <c r="N328" s="48">
        <v>102.369969</v>
      </c>
      <c r="O328" s="50">
        <v>0</v>
      </c>
      <c r="P328" s="50">
        <v>0</v>
      </c>
      <c r="Q328" s="51">
        <f t="shared" si="57"/>
        <v>0</v>
      </c>
      <c r="R328" s="52">
        <v>1089</v>
      </c>
    </row>
    <row r="329" spans="2:18" ht="15.75">
      <c r="B329" s="42">
        <f t="shared" si="58"/>
        <v>3</v>
      </c>
      <c r="C329" s="43" t="s">
        <v>261</v>
      </c>
      <c r="D329" s="44">
        <v>41090</v>
      </c>
      <c r="E329" s="45">
        <v>8</v>
      </c>
      <c r="F329" s="46">
        <v>10</v>
      </c>
      <c r="G329" s="47">
        <f t="shared" si="55"/>
        <v>0.8</v>
      </c>
      <c r="H329" s="48">
        <v>187.625416</v>
      </c>
      <c r="I329" s="48">
        <v>557.541375</v>
      </c>
      <c r="J329" s="48">
        <v>2066.231736</v>
      </c>
      <c r="K329" s="48">
        <v>51.592076</v>
      </c>
      <c r="L329" s="48">
        <v>64.633272</v>
      </c>
      <c r="M329" s="49">
        <f t="shared" si="56"/>
        <v>23.056131000000008</v>
      </c>
      <c r="N329" s="48">
        <v>41.577141</v>
      </c>
      <c r="O329" s="50">
        <v>102.5</v>
      </c>
      <c r="P329" s="50">
        <v>0</v>
      </c>
      <c r="Q329" s="51">
        <f t="shared" si="57"/>
        <v>102.5</v>
      </c>
      <c r="R329" s="52">
        <v>175</v>
      </c>
    </row>
    <row r="330" spans="2:18" ht="15.75">
      <c r="B330" s="42">
        <f t="shared" si="58"/>
        <v>4</v>
      </c>
      <c r="C330" s="43" t="s">
        <v>262</v>
      </c>
      <c r="D330" s="44">
        <v>41090</v>
      </c>
      <c r="E330" s="45">
        <v>75.6</v>
      </c>
      <c r="F330" s="46">
        <v>10</v>
      </c>
      <c r="G330" s="47">
        <f t="shared" si="55"/>
        <v>7.56</v>
      </c>
      <c r="H330" s="48">
        <v>277.022367</v>
      </c>
      <c r="I330" s="48">
        <v>714.935037</v>
      </c>
      <c r="J330" s="48">
        <v>1453.021664</v>
      </c>
      <c r="K330" s="48">
        <v>29.6202</v>
      </c>
      <c r="L330" s="48">
        <v>14.654355</v>
      </c>
      <c r="M330" s="49">
        <f t="shared" si="56"/>
        <v>11.019724</v>
      </c>
      <c r="N330" s="48">
        <v>3.634631</v>
      </c>
      <c r="O330" s="50">
        <v>0</v>
      </c>
      <c r="P330" s="50">
        <v>0</v>
      </c>
      <c r="Q330" s="51">
        <f t="shared" si="57"/>
        <v>0</v>
      </c>
      <c r="R330" s="52">
        <v>891</v>
      </c>
    </row>
    <row r="331" spans="2:18" ht="15.75">
      <c r="B331" s="42">
        <f t="shared" si="58"/>
        <v>5</v>
      </c>
      <c r="C331" s="43" t="s">
        <v>263</v>
      </c>
      <c r="D331" s="44">
        <v>41090</v>
      </c>
      <c r="E331" s="45">
        <v>2594.30134</v>
      </c>
      <c r="F331" s="46">
        <v>10</v>
      </c>
      <c r="G331" s="47">
        <f t="shared" si="55"/>
        <v>259.430134</v>
      </c>
      <c r="H331" s="48">
        <v>2173.590294</v>
      </c>
      <c r="I331" s="48">
        <v>16879.332958</v>
      </c>
      <c r="J331" s="48">
        <v>3001.816336</v>
      </c>
      <c r="K331" s="48">
        <v>1316.363011</v>
      </c>
      <c r="L331" s="48">
        <v>-2688.570069</v>
      </c>
      <c r="M331" s="49">
        <f t="shared" si="56"/>
        <v>10.615176000000247</v>
      </c>
      <c r="N331" s="48">
        <v>-2699.185245</v>
      </c>
      <c r="O331" s="50">
        <v>0</v>
      </c>
      <c r="P331" s="50">
        <v>0</v>
      </c>
      <c r="Q331" s="51">
        <f t="shared" si="57"/>
        <v>0</v>
      </c>
      <c r="R331" s="52">
        <v>2067</v>
      </c>
    </row>
    <row r="332" spans="2:18" ht="15.75">
      <c r="B332" s="42">
        <f t="shared" si="58"/>
        <v>6</v>
      </c>
      <c r="C332" s="43" t="s">
        <v>264</v>
      </c>
      <c r="D332" s="44">
        <v>41090</v>
      </c>
      <c r="E332" s="45">
        <v>82.847</v>
      </c>
      <c r="F332" s="46">
        <v>10</v>
      </c>
      <c r="G332" s="47">
        <f t="shared" si="55"/>
        <v>8.284699999999999</v>
      </c>
      <c r="H332" s="48">
        <v>357.344555</v>
      </c>
      <c r="I332" s="48">
        <v>2861.3492</v>
      </c>
      <c r="J332" s="48">
        <v>1819.835108</v>
      </c>
      <c r="K332" s="48">
        <v>2.04424</v>
      </c>
      <c r="L332" s="48">
        <v>71.777868</v>
      </c>
      <c r="M332" s="49">
        <f t="shared" si="56"/>
        <v>62.678737999999996</v>
      </c>
      <c r="N332" s="48">
        <v>9.09913</v>
      </c>
      <c r="O332" s="50">
        <v>0</v>
      </c>
      <c r="P332" s="50">
        <v>0</v>
      </c>
      <c r="Q332" s="51">
        <f t="shared" si="57"/>
        <v>0</v>
      </c>
      <c r="R332" s="52">
        <v>517</v>
      </c>
    </row>
    <row r="333" spans="2:18" ht="15.75">
      <c r="B333" s="42">
        <f t="shared" si="58"/>
        <v>7</v>
      </c>
      <c r="C333" s="43" t="s">
        <v>265</v>
      </c>
      <c r="D333" s="44">
        <v>41090</v>
      </c>
      <c r="E333" s="45">
        <v>840</v>
      </c>
      <c r="F333" s="46">
        <v>10</v>
      </c>
      <c r="G333" s="47">
        <f t="shared" si="55"/>
        <v>84</v>
      </c>
      <c r="H333" s="48">
        <v>3387.329</v>
      </c>
      <c r="I333" s="48">
        <v>5912.234</v>
      </c>
      <c r="J333" s="48">
        <v>5451.844</v>
      </c>
      <c r="K333" s="48">
        <v>165.143</v>
      </c>
      <c r="L333" s="48">
        <v>496.438</v>
      </c>
      <c r="M333" s="49">
        <f t="shared" si="56"/>
        <v>56.346000000000004</v>
      </c>
      <c r="N333" s="48">
        <v>440.092</v>
      </c>
      <c r="O333" s="50">
        <v>10</v>
      </c>
      <c r="P333" s="50">
        <v>0</v>
      </c>
      <c r="Q333" s="51">
        <f t="shared" si="57"/>
        <v>10</v>
      </c>
      <c r="R333" s="52">
        <v>789</v>
      </c>
    </row>
    <row r="334" spans="2:18" ht="15.75">
      <c r="B334" s="42">
        <f t="shared" si="58"/>
        <v>8</v>
      </c>
      <c r="C334" s="43" t="s">
        <v>266</v>
      </c>
      <c r="D334" s="44">
        <v>41090</v>
      </c>
      <c r="E334" s="45">
        <v>61.517</v>
      </c>
      <c r="F334" s="46">
        <v>10</v>
      </c>
      <c r="G334" s="47">
        <f t="shared" si="55"/>
        <v>6.1517</v>
      </c>
      <c r="H334" s="48">
        <v>101.755271</v>
      </c>
      <c r="I334" s="48">
        <v>335.551449</v>
      </c>
      <c r="J334" s="48">
        <v>415.365806</v>
      </c>
      <c r="K334" s="48">
        <v>8.189536</v>
      </c>
      <c r="L334" s="48">
        <v>19.523588</v>
      </c>
      <c r="M334" s="49">
        <f t="shared" si="56"/>
        <v>6.704066000000001</v>
      </c>
      <c r="N334" s="48">
        <v>12.819522</v>
      </c>
      <c r="O334" s="50">
        <v>0</v>
      </c>
      <c r="P334" s="50">
        <v>0</v>
      </c>
      <c r="Q334" s="51">
        <f t="shared" si="57"/>
        <v>0</v>
      </c>
      <c r="R334" s="52">
        <v>580</v>
      </c>
    </row>
    <row r="335" spans="2:18" ht="15.75">
      <c r="B335" s="42">
        <f t="shared" si="58"/>
        <v>9</v>
      </c>
      <c r="C335" s="43" t="s">
        <v>267</v>
      </c>
      <c r="D335" s="44">
        <v>41090</v>
      </c>
      <c r="E335" s="45">
        <v>69.97</v>
      </c>
      <c r="F335" s="46">
        <v>10</v>
      </c>
      <c r="G335" s="47">
        <f t="shared" si="55"/>
        <v>6.997</v>
      </c>
      <c r="H335" s="48">
        <v>250.442575</v>
      </c>
      <c r="I335" s="48">
        <v>747.909458</v>
      </c>
      <c r="J335" s="48">
        <v>931.186619</v>
      </c>
      <c r="K335" s="48">
        <v>16.338746</v>
      </c>
      <c r="L335" s="48">
        <v>77.300076</v>
      </c>
      <c r="M335" s="49">
        <f t="shared" si="56"/>
        <v>8.722242000000008</v>
      </c>
      <c r="N335" s="48">
        <v>68.577834</v>
      </c>
      <c r="O335" s="50">
        <v>0</v>
      </c>
      <c r="P335" s="50">
        <v>0</v>
      </c>
      <c r="Q335" s="51">
        <f t="shared" si="57"/>
        <v>0</v>
      </c>
      <c r="R335" s="52">
        <v>889</v>
      </c>
    </row>
    <row r="336" spans="2:18" ht="15.75">
      <c r="B336" s="42">
        <f t="shared" si="58"/>
        <v>10</v>
      </c>
      <c r="C336" s="43" t="s">
        <v>268</v>
      </c>
      <c r="D336" s="44">
        <v>41090</v>
      </c>
      <c r="E336" s="45">
        <v>151.77</v>
      </c>
      <c r="F336" s="46">
        <v>10</v>
      </c>
      <c r="G336" s="47">
        <f t="shared" si="55"/>
        <v>15.177000000000001</v>
      </c>
      <c r="H336" s="48">
        <v>-277.294292</v>
      </c>
      <c r="I336" s="48">
        <v>597.048456</v>
      </c>
      <c r="J336" s="48">
        <v>1054.932445</v>
      </c>
      <c r="K336" s="48">
        <v>0.461991</v>
      </c>
      <c r="L336" s="48">
        <v>36.776347</v>
      </c>
      <c r="M336" s="49">
        <f t="shared" si="56"/>
        <v>7.53856</v>
      </c>
      <c r="N336" s="48">
        <v>29.237787</v>
      </c>
      <c r="O336" s="50">
        <v>0</v>
      </c>
      <c r="P336" s="50">
        <v>0</v>
      </c>
      <c r="Q336" s="51">
        <f t="shared" si="57"/>
        <v>0</v>
      </c>
      <c r="R336" s="52">
        <v>2494</v>
      </c>
    </row>
    <row r="337" spans="2:18" ht="15.75">
      <c r="B337" s="42">
        <f t="shared" si="58"/>
        <v>11</v>
      </c>
      <c r="C337" s="43" t="s">
        <v>269</v>
      </c>
      <c r="D337" s="44">
        <v>41090</v>
      </c>
      <c r="E337" s="45">
        <v>14</v>
      </c>
      <c r="F337" s="46">
        <v>10</v>
      </c>
      <c r="G337" s="47">
        <f t="shared" si="55"/>
        <v>1.4</v>
      </c>
      <c r="H337" s="48">
        <v>232.107</v>
      </c>
      <c r="I337" s="48">
        <v>2848.639</v>
      </c>
      <c r="J337" s="48">
        <v>3019.911</v>
      </c>
      <c r="K337" s="48">
        <v>115.271</v>
      </c>
      <c r="L337" s="48">
        <v>-84.212</v>
      </c>
      <c r="M337" s="49">
        <f t="shared" si="56"/>
        <v>0.9230000000000018</v>
      </c>
      <c r="N337" s="48">
        <v>-85.135</v>
      </c>
      <c r="O337" s="50">
        <v>0</v>
      </c>
      <c r="P337" s="50">
        <v>0</v>
      </c>
      <c r="Q337" s="51">
        <f t="shared" si="57"/>
        <v>0</v>
      </c>
      <c r="R337" s="52">
        <v>85</v>
      </c>
    </row>
    <row r="338" spans="2:18" ht="15.75">
      <c r="B338" s="42">
        <f t="shared" si="58"/>
        <v>12</v>
      </c>
      <c r="C338" s="43" t="s">
        <v>270</v>
      </c>
      <c r="D338" s="44">
        <v>41090</v>
      </c>
      <c r="E338" s="45">
        <v>4493.49439</v>
      </c>
      <c r="F338" s="46">
        <v>10</v>
      </c>
      <c r="G338" s="47">
        <f t="shared" si="55"/>
        <v>449.34943899999996</v>
      </c>
      <c r="H338" s="48">
        <v>4471.164231</v>
      </c>
      <c r="I338" s="48">
        <v>32877.354923</v>
      </c>
      <c r="J338" s="48">
        <v>11524.279419</v>
      </c>
      <c r="K338" s="48">
        <v>3424.378071</v>
      </c>
      <c r="L338" s="48">
        <v>-5960.620717</v>
      </c>
      <c r="M338" s="49">
        <f t="shared" si="56"/>
        <v>115.95440800000051</v>
      </c>
      <c r="N338" s="48">
        <v>-6076.575125</v>
      </c>
      <c r="O338" s="50">
        <v>0</v>
      </c>
      <c r="P338" s="50">
        <v>0</v>
      </c>
      <c r="Q338" s="51">
        <f t="shared" si="57"/>
        <v>0</v>
      </c>
      <c r="R338" s="52">
        <v>7831</v>
      </c>
    </row>
    <row r="339" spans="2:18" ht="15.75">
      <c r="B339" s="42">
        <f t="shared" si="58"/>
        <v>13</v>
      </c>
      <c r="C339" s="43" t="s">
        <v>271</v>
      </c>
      <c r="D339" s="44">
        <v>41090</v>
      </c>
      <c r="E339" s="45">
        <v>36.522</v>
      </c>
      <c r="F339" s="46">
        <v>10</v>
      </c>
      <c r="G339" s="47">
        <f t="shared" si="55"/>
        <v>3.6521999999999997</v>
      </c>
      <c r="H339" s="48">
        <v>359.851</v>
      </c>
      <c r="I339" s="48">
        <v>1780.545</v>
      </c>
      <c r="J339" s="48">
        <v>1663.021</v>
      </c>
      <c r="K339" s="48">
        <v>63.988</v>
      </c>
      <c r="L339" s="48">
        <v>61.963</v>
      </c>
      <c r="M339" s="49">
        <f t="shared" si="56"/>
        <v>-26.073</v>
      </c>
      <c r="N339" s="48">
        <v>88.036</v>
      </c>
      <c r="O339" s="50">
        <v>0</v>
      </c>
      <c r="P339" s="50">
        <v>0</v>
      </c>
      <c r="Q339" s="51">
        <f t="shared" si="57"/>
        <v>0</v>
      </c>
      <c r="R339" s="52">
        <v>1664</v>
      </c>
    </row>
    <row r="340" spans="2:18" ht="15.75">
      <c r="B340" s="42">
        <f t="shared" si="58"/>
        <v>14</v>
      </c>
      <c r="C340" s="43" t="s">
        <v>272</v>
      </c>
      <c r="D340" s="44">
        <v>41090</v>
      </c>
      <c r="E340" s="45">
        <v>76.05</v>
      </c>
      <c r="F340" s="46">
        <v>10</v>
      </c>
      <c r="G340" s="47">
        <f t="shared" si="55"/>
        <v>7.6049999999999995</v>
      </c>
      <c r="H340" s="48">
        <v>661.337</v>
      </c>
      <c r="I340" s="48">
        <v>1482.279</v>
      </c>
      <c r="J340" s="48">
        <v>663.406</v>
      </c>
      <c r="K340" s="48">
        <v>16.031</v>
      </c>
      <c r="L340" s="48">
        <v>135.691</v>
      </c>
      <c r="M340" s="49">
        <f t="shared" si="56"/>
        <v>-1.468999999999994</v>
      </c>
      <c r="N340" s="48">
        <v>137.16</v>
      </c>
      <c r="O340" s="50">
        <v>30</v>
      </c>
      <c r="P340" s="50">
        <v>0</v>
      </c>
      <c r="Q340" s="51">
        <f t="shared" si="57"/>
        <v>30</v>
      </c>
      <c r="R340" s="52">
        <v>989</v>
      </c>
    </row>
    <row r="341" spans="2:18" ht="15.75">
      <c r="B341" s="42">
        <f t="shared" si="58"/>
        <v>15</v>
      </c>
      <c r="C341" s="43" t="s">
        <v>273</v>
      </c>
      <c r="D341" s="44">
        <v>41274</v>
      </c>
      <c r="E341" s="45">
        <v>75.6</v>
      </c>
      <c r="F341" s="46">
        <v>10</v>
      </c>
      <c r="G341" s="47">
        <f t="shared" si="55"/>
        <v>7.56</v>
      </c>
      <c r="H341" s="48">
        <v>3920.591</v>
      </c>
      <c r="I341" s="48">
        <v>5638.165</v>
      </c>
      <c r="J341" s="48">
        <v>11476.817</v>
      </c>
      <c r="K341" s="48">
        <v>53.449</v>
      </c>
      <c r="L341" s="48">
        <v>1385.586</v>
      </c>
      <c r="M341" s="49">
        <f t="shared" si="56"/>
        <v>364.78499999999997</v>
      </c>
      <c r="N341" s="48">
        <v>1020.801</v>
      </c>
      <c r="O341" s="50">
        <v>530</v>
      </c>
      <c r="P341" s="50">
        <v>0</v>
      </c>
      <c r="Q341" s="51">
        <f t="shared" si="57"/>
        <v>530</v>
      </c>
      <c r="R341" s="52">
        <v>1113</v>
      </c>
    </row>
    <row r="342" spans="2:18" ht="15.75">
      <c r="B342" s="42">
        <f t="shared" si="58"/>
        <v>16</v>
      </c>
      <c r="C342" s="43" t="s">
        <v>274</v>
      </c>
      <c r="D342" s="44">
        <v>41090</v>
      </c>
      <c r="E342" s="45">
        <v>30</v>
      </c>
      <c r="F342" s="46">
        <v>10</v>
      </c>
      <c r="G342" s="47">
        <f t="shared" si="55"/>
        <v>3</v>
      </c>
      <c r="H342" s="48">
        <v>2420.340988</v>
      </c>
      <c r="I342" s="48">
        <v>3630.854231</v>
      </c>
      <c r="J342" s="48">
        <v>6372.946694</v>
      </c>
      <c r="K342" s="48">
        <v>144.613991</v>
      </c>
      <c r="L342" s="48">
        <v>366.131213</v>
      </c>
      <c r="M342" s="49">
        <f t="shared" si="56"/>
        <v>59.642300999999975</v>
      </c>
      <c r="N342" s="48">
        <v>306.488912</v>
      </c>
      <c r="O342" s="50">
        <v>200</v>
      </c>
      <c r="P342" s="50">
        <v>0</v>
      </c>
      <c r="Q342" s="51">
        <f t="shared" si="57"/>
        <v>200</v>
      </c>
      <c r="R342" s="52">
        <v>223</v>
      </c>
    </row>
    <row r="343" spans="2:18" ht="15.75">
      <c r="B343" s="42">
        <f t="shared" si="58"/>
        <v>17</v>
      </c>
      <c r="C343" s="43" t="s">
        <v>275</v>
      </c>
      <c r="D343" s="44">
        <v>41090</v>
      </c>
      <c r="E343" s="45">
        <v>141</v>
      </c>
      <c r="F343" s="46">
        <v>10</v>
      </c>
      <c r="G343" s="47">
        <f t="shared" si="55"/>
        <v>14.1</v>
      </c>
      <c r="H343" s="48">
        <v>-127.995844</v>
      </c>
      <c r="I343" s="48">
        <v>1177.956414</v>
      </c>
      <c r="J343" s="48">
        <v>1634.806742</v>
      </c>
      <c r="K343" s="48">
        <v>64.848274</v>
      </c>
      <c r="L343" s="48">
        <v>-28.265894</v>
      </c>
      <c r="M343" s="49">
        <f t="shared" si="56"/>
        <v>6.6844690000000035</v>
      </c>
      <c r="N343" s="48">
        <v>-34.950363</v>
      </c>
      <c r="O343" s="50">
        <v>0</v>
      </c>
      <c r="P343" s="50">
        <v>0</v>
      </c>
      <c r="Q343" s="51">
        <f t="shared" si="57"/>
        <v>0</v>
      </c>
      <c r="R343" s="52">
        <v>903</v>
      </c>
    </row>
    <row r="344" spans="2:18" ht="15.75">
      <c r="B344" s="42">
        <f t="shared" si="58"/>
        <v>18</v>
      </c>
      <c r="C344" s="43" t="s">
        <v>276</v>
      </c>
      <c r="D344" s="44">
        <v>41090</v>
      </c>
      <c r="E344" s="45">
        <v>64.32</v>
      </c>
      <c r="F344" s="46">
        <v>10</v>
      </c>
      <c r="G344" s="47">
        <f t="shared" si="55"/>
        <v>6.4319999999999995</v>
      </c>
      <c r="H344" s="48">
        <v>2058.766992</v>
      </c>
      <c r="I344" s="48">
        <v>3260.530551</v>
      </c>
      <c r="J344" s="48">
        <v>5447.990694</v>
      </c>
      <c r="K344" s="48">
        <v>137.939486</v>
      </c>
      <c r="L344" s="48">
        <v>338.718752</v>
      </c>
      <c r="M344" s="49">
        <f t="shared" si="56"/>
        <v>55.43665299999998</v>
      </c>
      <c r="N344" s="48">
        <v>283.282099</v>
      </c>
      <c r="O344" s="50">
        <v>50</v>
      </c>
      <c r="P344" s="50">
        <v>0</v>
      </c>
      <c r="Q344" s="51">
        <f t="shared" si="57"/>
        <v>50</v>
      </c>
      <c r="R344" s="52">
        <v>454</v>
      </c>
    </row>
    <row r="345" spans="2:18" ht="15.75">
      <c r="B345" s="42">
        <f t="shared" si="58"/>
        <v>19</v>
      </c>
      <c r="C345" s="43" t="s">
        <v>277</v>
      </c>
      <c r="D345" s="44">
        <v>41090</v>
      </c>
      <c r="E345" s="45">
        <v>98.01</v>
      </c>
      <c r="F345" s="46">
        <v>10</v>
      </c>
      <c r="G345" s="47">
        <f t="shared" si="55"/>
        <v>9.801</v>
      </c>
      <c r="H345" s="48">
        <v>-78.745345</v>
      </c>
      <c r="I345" s="48">
        <v>377.106166</v>
      </c>
      <c r="J345" s="48">
        <v>0</v>
      </c>
      <c r="K345" s="48">
        <v>1.031176</v>
      </c>
      <c r="L345" s="48">
        <v>3.860344</v>
      </c>
      <c r="M345" s="49">
        <f t="shared" si="56"/>
        <v>0.2507229999999998</v>
      </c>
      <c r="N345" s="48">
        <v>3.609621</v>
      </c>
      <c r="O345" s="50">
        <v>0</v>
      </c>
      <c r="P345" s="50">
        <v>0</v>
      </c>
      <c r="Q345" s="51">
        <f t="shared" si="57"/>
        <v>0</v>
      </c>
      <c r="R345" s="52">
        <v>1475</v>
      </c>
    </row>
    <row r="346" spans="2:18" ht="15.75">
      <c r="B346" s="42">
        <f t="shared" si="58"/>
        <v>20</v>
      </c>
      <c r="C346" s="43" t="s">
        <v>278</v>
      </c>
      <c r="D346" s="44">
        <v>41090</v>
      </c>
      <c r="E346" s="45">
        <v>400</v>
      </c>
      <c r="F346" s="46">
        <v>10</v>
      </c>
      <c r="G346" s="47">
        <f t="shared" si="55"/>
        <v>40</v>
      </c>
      <c r="H346" s="48">
        <v>279.250895</v>
      </c>
      <c r="I346" s="48">
        <v>1411.533169</v>
      </c>
      <c r="J346" s="48">
        <v>2029.439318</v>
      </c>
      <c r="K346" s="48">
        <v>39.642812</v>
      </c>
      <c r="L346" s="48">
        <v>55.893166</v>
      </c>
      <c r="M346" s="49">
        <f t="shared" si="56"/>
        <v>19.376773999999997</v>
      </c>
      <c r="N346" s="48">
        <v>36.516392</v>
      </c>
      <c r="O346" s="50">
        <v>0</v>
      </c>
      <c r="P346" s="50">
        <v>0</v>
      </c>
      <c r="Q346" s="51">
        <f t="shared" si="57"/>
        <v>0</v>
      </c>
      <c r="R346" s="52">
        <v>859</v>
      </c>
    </row>
    <row r="347" spans="2:18" ht="15.75">
      <c r="B347" s="42">
        <f t="shared" si="58"/>
        <v>21</v>
      </c>
      <c r="C347" s="43" t="s">
        <v>279</v>
      </c>
      <c r="D347" s="44">
        <v>41090</v>
      </c>
      <c r="E347" s="45">
        <v>1150</v>
      </c>
      <c r="F347" s="46">
        <v>10</v>
      </c>
      <c r="G347" s="47">
        <f t="shared" si="55"/>
        <v>115</v>
      </c>
      <c r="H347" s="48">
        <v>-3965.243939</v>
      </c>
      <c r="I347" s="48">
        <v>15495.014069</v>
      </c>
      <c r="J347" s="48">
        <v>2606.632152</v>
      </c>
      <c r="K347" s="48">
        <v>177.280478</v>
      </c>
      <c r="L347" s="48">
        <v>-1672.947185</v>
      </c>
      <c r="M347" s="49">
        <f t="shared" si="56"/>
        <v>17.520404999999982</v>
      </c>
      <c r="N347" s="48">
        <v>-1690.46759</v>
      </c>
      <c r="O347" s="50">
        <v>0</v>
      </c>
      <c r="P347" s="50">
        <v>0</v>
      </c>
      <c r="Q347" s="51">
        <f t="shared" si="57"/>
        <v>0</v>
      </c>
      <c r="R347" s="52">
        <v>1713</v>
      </c>
    </row>
    <row r="348" spans="2:18" ht="15.75">
      <c r="B348" s="42">
        <f t="shared" si="58"/>
        <v>22</v>
      </c>
      <c r="C348" s="43" t="s">
        <v>280</v>
      </c>
      <c r="D348" s="44">
        <v>41090</v>
      </c>
      <c r="E348" s="45">
        <v>363.295</v>
      </c>
      <c r="F348" s="46">
        <v>10</v>
      </c>
      <c r="G348" s="47">
        <f t="shared" si="55"/>
        <v>36.3295</v>
      </c>
      <c r="H348" s="48">
        <v>5551.037</v>
      </c>
      <c r="I348" s="48">
        <v>7895.647</v>
      </c>
      <c r="J348" s="48">
        <v>18708.711</v>
      </c>
      <c r="K348" s="48">
        <v>17.587</v>
      </c>
      <c r="L348" s="48">
        <v>2240.495</v>
      </c>
      <c r="M348" s="49">
        <f t="shared" si="56"/>
        <v>620.8599999999999</v>
      </c>
      <c r="N348" s="48">
        <v>1619.635</v>
      </c>
      <c r="O348" s="50">
        <v>140</v>
      </c>
      <c r="P348" s="50">
        <v>20</v>
      </c>
      <c r="Q348" s="51">
        <f t="shared" si="57"/>
        <v>160</v>
      </c>
      <c r="R348" s="52">
        <v>676</v>
      </c>
    </row>
    <row r="349" spans="2:18" ht="15.75">
      <c r="B349" s="42">
        <f t="shared" si="58"/>
        <v>23</v>
      </c>
      <c r="C349" s="43" t="s">
        <v>281</v>
      </c>
      <c r="D349" s="44">
        <v>41090</v>
      </c>
      <c r="E349" s="45">
        <v>2441.763</v>
      </c>
      <c r="F349" s="46">
        <v>10</v>
      </c>
      <c r="G349" s="47">
        <f t="shared" si="55"/>
        <v>244.1763</v>
      </c>
      <c r="H349" s="48">
        <v>2516.251</v>
      </c>
      <c r="I349" s="48">
        <v>13407.78</v>
      </c>
      <c r="J349" s="48">
        <v>12173.659</v>
      </c>
      <c r="K349" s="48">
        <v>1178.269</v>
      </c>
      <c r="L349" s="48">
        <v>-274.918</v>
      </c>
      <c r="M349" s="49">
        <f t="shared" si="56"/>
        <v>54.09899999999999</v>
      </c>
      <c r="N349" s="48">
        <v>-329.017</v>
      </c>
      <c r="O349" s="50">
        <v>0</v>
      </c>
      <c r="P349" s="50">
        <v>0</v>
      </c>
      <c r="Q349" s="51">
        <f t="shared" si="57"/>
        <v>0</v>
      </c>
      <c r="R349" s="52">
        <v>2017</v>
      </c>
    </row>
    <row r="350" spans="2:18" ht="15.75">
      <c r="B350" s="42">
        <f t="shared" si="58"/>
        <v>24</v>
      </c>
      <c r="C350" s="43" t="s">
        <v>282</v>
      </c>
      <c r="D350" s="44">
        <v>41182</v>
      </c>
      <c r="E350" s="45">
        <v>213.775</v>
      </c>
      <c r="F350" s="46">
        <v>10</v>
      </c>
      <c r="G350" s="47">
        <f t="shared" si="55"/>
        <v>21.3775</v>
      </c>
      <c r="H350" s="48">
        <v>226.482</v>
      </c>
      <c r="I350" s="48">
        <v>4036.393</v>
      </c>
      <c r="J350" s="48">
        <v>4246.955</v>
      </c>
      <c r="K350" s="48">
        <v>67.506</v>
      </c>
      <c r="L350" s="48">
        <v>171.547</v>
      </c>
      <c r="M350" s="49">
        <f t="shared" si="56"/>
        <v>13.972000000000008</v>
      </c>
      <c r="N350" s="48">
        <v>157.575</v>
      </c>
      <c r="O350" s="50">
        <v>12.5</v>
      </c>
      <c r="P350" s="50">
        <v>0</v>
      </c>
      <c r="Q350" s="51">
        <f t="shared" si="57"/>
        <v>12.5</v>
      </c>
      <c r="R350" s="52">
        <v>1517</v>
      </c>
    </row>
    <row r="351" spans="2:18" ht="15.75">
      <c r="B351" s="42">
        <f t="shared" si="58"/>
        <v>25</v>
      </c>
      <c r="C351" s="43" t="s">
        <v>283</v>
      </c>
      <c r="D351" s="44">
        <v>41090</v>
      </c>
      <c r="E351" s="45">
        <v>124.17876</v>
      </c>
      <c r="F351" s="46">
        <v>10</v>
      </c>
      <c r="G351" s="47">
        <f t="shared" si="55"/>
        <v>12.417876</v>
      </c>
      <c r="H351" s="48">
        <v>488.59303</v>
      </c>
      <c r="I351" s="48">
        <v>1343.697481</v>
      </c>
      <c r="J351" s="48">
        <v>2790.421868</v>
      </c>
      <c r="K351" s="48">
        <v>97.052678</v>
      </c>
      <c r="L351" s="48">
        <v>108.666726</v>
      </c>
      <c r="M351" s="49">
        <f t="shared" si="56"/>
        <v>35.006439</v>
      </c>
      <c r="N351" s="48">
        <v>73.660287</v>
      </c>
      <c r="O351" s="50">
        <v>10</v>
      </c>
      <c r="P351" s="50">
        <v>0</v>
      </c>
      <c r="Q351" s="51">
        <f t="shared" si="57"/>
        <v>10</v>
      </c>
      <c r="R351" s="52">
        <v>1494</v>
      </c>
    </row>
    <row r="352" spans="2:18" ht="15.75">
      <c r="B352" s="42">
        <f t="shared" si="58"/>
        <v>26</v>
      </c>
      <c r="C352" s="90" t="s">
        <v>284</v>
      </c>
      <c r="D352" s="44">
        <v>41090</v>
      </c>
      <c r="E352" s="45">
        <v>237.63468</v>
      </c>
      <c r="F352" s="46">
        <v>10</v>
      </c>
      <c r="G352" s="47">
        <f t="shared" si="55"/>
        <v>23.763468</v>
      </c>
      <c r="H352" s="48">
        <v>-376.394423</v>
      </c>
      <c r="I352" s="48">
        <v>401.464465</v>
      </c>
      <c r="J352" s="48">
        <v>28.640044</v>
      </c>
      <c r="K352" s="48">
        <v>40.174407</v>
      </c>
      <c r="L352" s="48">
        <v>-196.592832</v>
      </c>
      <c r="M352" s="49">
        <f t="shared" si="56"/>
        <v>-5.134641999999985</v>
      </c>
      <c r="N352" s="48">
        <v>-191.45819</v>
      </c>
      <c r="O352" s="50">
        <v>0</v>
      </c>
      <c r="P352" s="50">
        <v>0</v>
      </c>
      <c r="Q352" s="51">
        <f t="shared" si="57"/>
        <v>0</v>
      </c>
      <c r="R352" s="52">
        <v>1908</v>
      </c>
    </row>
    <row r="353" spans="2:18" ht="15.75">
      <c r="B353" s="42">
        <f t="shared" si="58"/>
        <v>27</v>
      </c>
      <c r="C353" s="43" t="s">
        <v>285</v>
      </c>
      <c r="D353" s="44">
        <v>41090</v>
      </c>
      <c r="E353" s="45">
        <v>30.52429</v>
      </c>
      <c r="F353" s="46">
        <v>10</v>
      </c>
      <c r="G353" s="47">
        <f t="shared" si="55"/>
        <v>3.052429</v>
      </c>
      <c r="H353" s="48">
        <v>-180.016843</v>
      </c>
      <c r="I353" s="48">
        <v>933.495726</v>
      </c>
      <c r="J353" s="48">
        <v>27.242445</v>
      </c>
      <c r="K353" s="48">
        <v>30.206602</v>
      </c>
      <c r="L353" s="48">
        <v>-58.209157</v>
      </c>
      <c r="M353" s="49">
        <f t="shared" si="56"/>
        <v>12.644934</v>
      </c>
      <c r="N353" s="48">
        <v>-70.854091</v>
      </c>
      <c r="O353" s="50">
        <v>0</v>
      </c>
      <c r="P353" s="50">
        <v>0</v>
      </c>
      <c r="Q353" s="51">
        <f t="shared" si="57"/>
        <v>0</v>
      </c>
      <c r="R353" s="52">
        <v>373</v>
      </c>
    </row>
    <row r="354" spans="2:18" ht="15.75">
      <c r="B354" s="42">
        <f t="shared" si="58"/>
        <v>28</v>
      </c>
      <c r="C354" s="43" t="s">
        <v>286</v>
      </c>
      <c r="D354" s="44">
        <v>41090</v>
      </c>
      <c r="E354" s="45">
        <v>600</v>
      </c>
      <c r="F354" s="46">
        <v>10</v>
      </c>
      <c r="G354" s="47">
        <f t="shared" si="55"/>
        <v>60</v>
      </c>
      <c r="H354" s="48">
        <v>-500.957741</v>
      </c>
      <c r="I354" s="48">
        <v>675.230296</v>
      </c>
      <c r="J354" s="48">
        <v>943.573213</v>
      </c>
      <c r="K354" s="48">
        <v>42.922672</v>
      </c>
      <c r="L354" s="48">
        <v>-28.055802</v>
      </c>
      <c r="M354" s="49">
        <f t="shared" si="56"/>
        <v>-6.195060000000002</v>
      </c>
      <c r="N354" s="48">
        <v>-21.860742</v>
      </c>
      <c r="O354" s="50">
        <v>0</v>
      </c>
      <c r="P354" s="50">
        <v>0</v>
      </c>
      <c r="Q354" s="51">
        <f t="shared" si="57"/>
        <v>0</v>
      </c>
      <c r="R354" s="52">
        <v>2216</v>
      </c>
    </row>
    <row r="355" spans="2:18" ht="15.75">
      <c r="B355" s="42">
        <f t="shared" si="58"/>
        <v>29</v>
      </c>
      <c r="C355" s="55" t="s">
        <v>287</v>
      </c>
      <c r="D355" s="44">
        <v>41090</v>
      </c>
      <c r="E355" s="45">
        <v>80</v>
      </c>
      <c r="F355" s="46">
        <v>10</v>
      </c>
      <c r="G355" s="47">
        <f t="shared" si="55"/>
        <v>8</v>
      </c>
      <c r="H355" s="48">
        <v>-203.399969</v>
      </c>
      <c r="I355" s="48">
        <v>1189.515037</v>
      </c>
      <c r="J355" s="48">
        <v>1339.935803</v>
      </c>
      <c r="K355" s="48">
        <v>64.003351</v>
      </c>
      <c r="L355" s="48">
        <v>-97.807375</v>
      </c>
      <c r="M355" s="49">
        <f t="shared" si="56"/>
        <v>16.901939000000013</v>
      </c>
      <c r="N355" s="48">
        <v>-114.709314</v>
      </c>
      <c r="O355" s="50">
        <v>0</v>
      </c>
      <c r="P355" s="50">
        <v>0</v>
      </c>
      <c r="Q355" s="51">
        <f t="shared" si="57"/>
        <v>0</v>
      </c>
      <c r="R355" s="52">
        <v>1327</v>
      </c>
    </row>
    <row r="356" spans="2:18" ht="15.75">
      <c r="B356" s="42">
        <f t="shared" si="58"/>
        <v>30</v>
      </c>
      <c r="C356" s="43" t="s">
        <v>288</v>
      </c>
      <c r="D356" s="44">
        <v>41274</v>
      </c>
      <c r="E356" s="45">
        <v>590.578</v>
      </c>
      <c r="F356" s="46">
        <v>10</v>
      </c>
      <c r="G356" s="47">
        <f t="shared" si="55"/>
        <v>59.0578</v>
      </c>
      <c r="H356" s="48">
        <v>1573.354</v>
      </c>
      <c r="I356" s="48">
        <v>1744.98</v>
      </c>
      <c r="J356" s="48">
        <v>378.965</v>
      </c>
      <c r="K356" s="48">
        <v>0</v>
      </c>
      <c r="L356" s="48">
        <v>95.893</v>
      </c>
      <c r="M356" s="49">
        <f t="shared" si="56"/>
        <v>4.814000000000007</v>
      </c>
      <c r="N356" s="48">
        <v>91.079</v>
      </c>
      <c r="O356" s="50">
        <v>50</v>
      </c>
      <c r="P356" s="50">
        <v>0</v>
      </c>
      <c r="Q356" s="51">
        <f t="shared" si="57"/>
        <v>50</v>
      </c>
      <c r="R356" s="52">
        <v>6097</v>
      </c>
    </row>
    <row r="357" spans="2:18" ht="15.75">
      <c r="B357" s="42">
        <f t="shared" si="58"/>
        <v>31</v>
      </c>
      <c r="C357" s="43" t="s">
        <v>289</v>
      </c>
      <c r="D357" s="44">
        <v>41090</v>
      </c>
      <c r="E357" s="45">
        <v>977.50726</v>
      </c>
      <c r="F357" s="46">
        <v>10</v>
      </c>
      <c r="G357" s="47">
        <f t="shared" si="55"/>
        <v>97.750726</v>
      </c>
      <c r="H357" s="48">
        <v>656.019245</v>
      </c>
      <c r="I357" s="48">
        <v>2790.488107</v>
      </c>
      <c r="J357" s="48">
        <v>1363.080039</v>
      </c>
      <c r="K357" s="48">
        <v>31.346594</v>
      </c>
      <c r="L357" s="48">
        <v>-105.824635</v>
      </c>
      <c r="M357" s="49">
        <f t="shared" si="56"/>
        <v>1.800499000000002</v>
      </c>
      <c r="N357" s="48">
        <v>-107.625134</v>
      </c>
      <c r="O357" s="50">
        <v>0</v>
      </c>
      <c r="P357" s="50">
        <v>0</v>
      </c>
      <c r="Q357" s="51">
        <f t="shared" si="57"/>
        <v>0</v>
      </c>
      <c r="R357" s="52">
        <v>1302</v>
      </c>
    </row>
    <row r="358" spans="2:18" ht="15.75">
      <c r="B358" s="42">
        <f t="shared" si="58"/>
        <v>32</v>
      </c>
      <c r="C358" s="43" t="s">
        <v>290</v>
      </c>
      <c r="D358" s="44">
        <v>41090</v>
      </c>
      <c r="E358" s="45">
        <v>56.82459</v>
      </c>
      <c r="F358" s="46">
        <v>10</v>
      </c>
      <c r="G358" s="47">
        <f t="shared" si="55"/>
        <v>5.682459</v>
      </c>
      <c r="H358" s="48">
        <v>122.032098</v>
      </c>
      <c r="I358" s="48">
        <v>1413.906833</v>
      </c>
      <c r="J358" s="48">
        <v>1155.717938</v>
      </c>
      <c r="K358" s="48">
        <v>6.24599</v>
      </c>
      <c r="L358" s="48">
        <v>-59.831106</v>
      </c>
      <c r="M358" s="49">
        <f t="shared" si="56"/>
        <v>-58.347505</v>
      </c>
      <c r="N358" s="48">
        <v>-1.483601</v>
      </c>
      <c r="O358" s="50">
        <v>0</v>
      </c>
      <c r="P358" s="50">
        <v>0</v>
      </c>
      <c r="Q358" s="51">
        <f t="shared" si="57"/>
        <v>0</v>
      </c>
      <c r="R358" s="52">
        <v>729</v>
      </c>
    </row>
    <row r="359" spans="2:18" ht="15.75">
      <c r="B359" s="42">
        <f t="shared" si="58"/>
        <v>33</v>
      </c>
      <c r="C359" s="43" t="s">
        <v>291</v>
      </c>
      <c r="D359" s="44">
        <v>41090</v>
      </c>
      <c r="E359" s="45">
        <v>34.34028</v>
      </c>
      <c r="F359" s="46">
        <v>10</v>
      </c>
      <c r="G359" s="47">
        <f aca="true" t="shared" si="59" ref="G359:G390">+E359/F359</f>
        <v>3.434028</v>
      </c>
      <c r="H359" s="48">
        <v>183.168075</v>
      </c>
      <c r="I359" s="48">
        <v>1373.010674</v>
      </c>
      <c r="J359" s="48">
        <v>1401.777405</v>
      </c>
      <c r="K359" s="48">
        <v>11.10894</v>
      </c>
      <c r="L359" s="48">
        <v>-2.317484</v>
      </c>
      <c r="M359" s="49">
        <f aca="true" t="shared" si="60" ref="M359:M390">+L359-N359</f>
        <v>-20.499443</v>
      </c>
      <c r="N359" s="48">
        <v>18.181959</v>
      </c>
      <c r="O359" s="50">
        <v>0</v>
      </c>
      <c r="P359" s="50">
        <v>0</v>
      </c>
      <c r="Q359" s="51">
        <f aca="true" t="shared" si="61" ref="Q359:Q390">SUM(O359:P359)</f>
        <v>0</v>
      </c>
      <c r="R359" s="52">
        <v>729</v>
      </c>
    </row>
    <row r="360" spans="2:18" ht="15.75">
      <c r="B360" s="42">
        <f aca="true" t="shared" si="62" ref="B360:B391">+B359+1</f>
        <v>34</v>
      </c>
      <c r="C360" s="43" t="s">
        <v>292</v>
      </c>
      <c r="D360" s="44">
        <v>41090</v>
      </c>
      <c r="E360" s="45">
        <v>135.04609</v>
      </c>
      <c r="F360" s="46">
        <v>10</v>
      </c>
      <c r="G360" s="47">
        <f t="shared" si="59"/>
        <v>13.504608999999999</v>
      </c>
      <c r="H360" s="48">
        <v>-401.241663</v>
      </c>
      <c r="I360" s="48">
        <v>5386.690394</v>
      </c>
      <c r="J360" s="48">
        <v>3128.522678</v>
      </c>
      <c r="K360" s="48">
        <v>143.876678</v>
      </c>
      <c r="L360" s="48">
        <v>-317.525268</v>
      </c>
      <c r="M360" s="49">
        <f t="shared" si="60"/>
        <v>19.573879000000034</v>
      </c>
      <c r="N360" s="48">
        <v>-337.099147</v>
      </c>
      <c r="O360" s="50">
        <v>0</v>
      </c>
      <c r="P360" s="50">
        <v>0</v>
      </c>
      <c r="Q360" s="51">
        <f t="shared" si="61"/>
        <v>0</v>
      </c>
      <c r="R360" s="52">
        <v>262</v>
      </c>
    </row>
    <row r="361" spans="2:18" ht="15.75">
      <c r="B361" s="42">
        <f t="shared" si="62"/>
        <v>35</v>
      </c>
      <c r="C361" s="43" t="s">
        <v>293</v>
      </c>
      <c r="D361" s="44">
        <v>41090</v>
      </c>
      <c r="E361" s="45">
        <v>203.83353</v>
      </c>
      <c r="F361" s="46">
        <v>10</v>
      </c>
      <c r="G361" s="47">
        <f t="shared" si="59"/>
        <v>20.383353</v>
      </c>
      <c r="H361" s="48">
        <v>1566.586703</v>
      </c>
      <c r="I361" s="48">
        <v>4361.965634</v>
      </c>
      <c r="J361" s="48">
        <v>7358.488625</v>
      </c>
      <c r="K361" s="48">
        <v>405.576503</v>
      </c>
      <c r="L361" s="48">
        <v>-833.895152</v>
      </c>
      <c r="M361" s="49">
        <f t="shared" si="60"/>
        <v>-164.4085070000001</v>
      </c>
      <c r="N361" s="48">
        <v>-669.486645</v>
      </c>
      <c r="O361" s="50">
        <v>0</v>
      </c>
      <c r="P361" s="50">
        <v>0</v>
      </c>
      <c r="Q361" s="51">
        <f t="shared" si="61"/>
        <v>0</v>
      </c>
      <c r="R361" s="52">
        <v>830</v>
      </c>
    </row>
    <row r="362" spans="2:18" ht="15.75">
      <c r="B362" s="42">
        <f t="shared" si="62"/>
        <v>36</v>
      </c>
      <c r="C362" s="43" t="s">
        <v>294</v>
      </c>
      <c r="D362" s="44">
        <v>41090</v>
      </c>
      <c r="E362" s="45">
        <v>109.5</v>
      </c>
      <c r="F362" s="46">
        <v>10</v>
      </c>
      <c r="G362" s="47">
        <f t="shared" si="59"/>
        <v>10.95</v>
      </c>
      <c r="H362" s="48">
        <v>972.811602</v>
      </c>
      <c r="I362" s="48">
        <v>1852.201944</v>
      </c>
      <c r="J362" s="48">
        <v>4025.28714</v>
      </c>
      <c r="K362" s="48">
        <v>129.143536</v>
      </c>
      <c r="L362" s="48">
        <v>200.010243</v>
      </c>
      <c r="M362" s="49">
        <f t="shared" si="60"/>
        <v>53.60604599999999</v>
      </c>
      <c r="N362" s="48">
        <v>146.404197</v>
      </c>
      <c r="O362" s="50">
        <v>50</v>
      </c>
      <c r="P362" s="50">
        <v>0</v>
      </c>
      <c r="Q362" s="51">
        <f t="shared" si="61"/>
        <v>50</v>
      </c>
      <c r="R362" s="52">
        <v>632</v>
      </c>
    </row>
    <row r="363" spans="2:18" ht="15.75">
      <c r="B363" s="42">
        <f t="shared" si="62"/>
        <v>37</v>
      </c>
      <c r="C363" s="43" t="s">
        <v>295</v>
      </c>
      <c r="D363" s="44">
        <v>41090</v>
      </c>
      <c r="E363" s="45">
        <v>100</v>
      </c>
      <c r="F363" s="46">
        <v>10</v>
      </c>
      <c r="G363" s="47">
        <f t="shared" si="59"/>
        <v>10</v>
      </c>
      <c r="H363" s="48">
        <v>2263.062272</v>
      </c>
      <c r="I363" s="48">
        <v>3608.806934</v>
      </c>
      <c r="J363" s="48">
        <v>7632.725213</v>
      </c>
      <c r="K363" s="48">
        <v>186.617318</v>
      </c>
      <c r="L363" s="48">
        <v>375.498091</v>
      </c>
      <c r="M363" s="49">
        <f t="shared" si="60"/>
        <v>76.50063899999998</v>
      </c>
      <c r="N363" s="48">
        <v>298.997452</v>
      </c>
      <c r="O363" s="50">
        <v>50</v>
      </c>
      <c r="P363" s="50">
        <v>0</v>
      </c>
      <c r="Q363" s="51">
        <f t="shared" si="61"/>
        <v>50</v>
      </c>
      <c r="R363" s="52">
        <v>634</v>
      </c>
    </row>
    <row r="364" spans="2:18" ht="15.75">
      <c r="B364" s="42">
        <f t="shared" si="62"/>
        <v>38</v>
      </c>
      <c r="C364" s="43" t="s">
        <v>296</v>
      </c>
      <c r="D364" s="44">
        <v>41090</v>
      </c>
      <c r="E364" s="45">
        <v>12.5</v>
      </c>
      <c r="F364" s="46">
        <v>10</v>
      </c>
      <c r="G364" s="47">
        <f t="shared" si="59"/>
        <v>1.25</v>
      </c>
      <c r="H364" s="48">
        <v>1545.811336</v>
      </c>
      <c r="I364" s="48">
        <v>9568.632138</v>
      </c>
      <c r="J364" s="48">
        <v>2684.459161</v>
      </c>
      <c r="K364" s="48">
        <v>95.237258</v>
      </c>
      <c r="L364" s="48">
        <v>12.124625</v>
      </c>
      <c r="M364" s="49">
        <f t="shared" si="60"/>
        <v>8</v>
      </c>
      <c r="N364" s="48">
        <v>4.124625</v>
      </c>
      <c r="O364" s="50">
        <v>5</v>
      </c>
      <c r="P364" s="50">
        <v>0</v>
      </c>
      <c r="Q364" s="51">
        <f t="shared" si="61"/>
        <v>5</v>
      </c>
      <c r="R364" s="52">
        <v>191</v>
      </c>
    </row>
    <row r="365" spans="2:18" ht="15.75">
      <c r="B365" s="42">
        <f t="shared" si="62"/>
        <v>39</v>
      </c>
      <c r="C365" s="43" t="s">
        <v>297</v>
      </c>
      <c r="D365" s="44">
        <v>41090</v>
      </c>
      <c r="E365" s="45">
        <v>20</v>
      </c>
      <c r="F365" s="46">
        <v>10</v>
      </c>
      <c r="G365" s="47">
        <f t="shared" si="59"/>
        <v>2</v>
      </c>
      <c r="H365" s="48">
        <v>-192.269839</v>
      </c>
      <c r="I365" s="48">
        <v>144.447541</v>
      </c>
      <c r="J365" s="48">
        <v>8.490258</v>
      </c>
      <c r="K365" s="48">
        <v>0.143798</v>
      </c>
      <c r="L365" s="48">
        <v>5.581615</v>
      </c>
      <c r="M365" s="49">
        <f t="shared" si="60"/>
        <v>0.0846720000000003</v>
      </c>
      <c r="N365" s="48">
        <v>5.496943</v>
      </c>
      <c r="O365" s="50">
        <v>0</v>
      </c>
      <c r="P365" s="50">
        <v>0</v>
      </c>
      <c r="Q365" s="51">
        <f t="shared" si="61"/>
        <v>0</v>
      </c>
      <c r="R365" s="52">
        <v>90</v>
      </c>
    </row>
    <row r="366" spans="2:18" ht="15.75">
      <c r="B366" s="42">
        <f t="shared" si="62"/>
        <v>40</v>
      </c>
      <c r="C366" s="43" t="s">
        <v>298</v>
      </c>
      <c r="D366" s="44">
        <v>41090</v>
      </c>
      <c r="E366" s="45">
        <v>20</v>
      </c>
      <c r="F366" s="46">
        <v>10</v>
      </c>
      <c r="G366" s="47">
        <f t="shared" si="59"/>
        <v>2</v>
      </c>
      <c r="H366" s="48">
        <v>-76.103134</v>
      </c>
      <c r="I366" s="48">
        <v>341.920543</v>
      </c>
      <c r="J366" s="48">
        <v>15.30696</v>
      </c>
      <c r="K366" s="48">
        <v>18.475613</v>
      </c>
      <c r="L366" s="48">
        <v>12.433276</v>
      </c>
      <c r="M366" s="49">
        <f t="shared" si="60"/>
        <v>0.033647999999999456</v>
      </c>
      <c r="N366" s="48">
        <v>12.399628</v>
      </c>
      <c r="O366" s="50">
        <v>0</v>
      </c>
      <c r="P366" s="50">
        <v>0</v>
      </c>
      <c r="Q366" s="51">
        <f t="shared" si="61"/>
        <v>0</v>
      </c>
      <c r="R366" s="52">
        <v>104</v>
      </c>
    </row>
    <row r="367" spans="2:18" ht="15.75">
      <c r="B367" s="42">
        <f t="shared" si="62"/>
        <v>41</v>
      </c>
      <c r="C367" s="43" t="s">
        <v>299</v>
      </c>
      <c r="D367" s="44">
        <v>41090</v>
      </c>
      <c r="E367" s="45">
        <v>226</v>
      </c>
      <c r="F367" s="46">
        <v>10</v>
      </c>
      <c r="G367" s="47">
        <f t="shared" si="59"/>
        <v>22.6</v>
      </c>
      <c r="H367" s="48">
        <v>4804.350634</v>
      </c>
      <c r="I367" s="48">
        <v>20577.454813</v>
      </c>
      <c r="J367" s="48">
        <v>19750.444507</v>
      </c>
      <c r="K367" s="48">
        <v>1103.134269</v>
      </c>
      <c r="L367" s="48">
        <v>1694.782271</v>
      </c>
      <c r="M367" s="49">
        <f t="shared" si="60"/>
        <v>463.72328600000014</v>
      </c>
      <c r="N367" s="48">
        <v>1231.058985</v>
      </c>
      <c r="O367" s="50">
        <v>20</v>
      </c>
      <c r="P367" s="50">
        <v>10.61947</v>
      </c>
      <c r="Q367" s="51">
        <f t="shared" si="61"/>
        <v>30.61947</v>
      </c>
      <c r="R367" s="52">
        <v>1392</v>
      </c>
    </row>
    <row r="368" spans="2:18" ht="15.75">
      <c r="B368" s="42">
        <f t="shared" si="62"/>
        <v>42</v>
      </c>
      <c r="C368" s="43" t="s">
        <v>300</v>
      </c>
      <c r="D368" s="44">
        <v>41090</v>
      </c>
      <c r="E368" s="45">
        <v>61.875</v>
      </c>
      <c r="F368" s="46">
        <v>10</v>
      </c>
      <c r="G368" s="47">
        <f t="shared" si="59"/>
        <v>6.1875</v>
      </c>
      <c r="H368" s="48">
        <v>1738.069</v>
      </c>
      <c r="I368" s="48">
        <v>5225.951</v>
      </c>
      <c r="J368" s="48">
        <v>4698.249</v>
      </c>
      <c r="K368" s="48">
        <v>22.854</v>
      </c>
      <c r="L368" s="48">
        <v>162.917</v>
      </c>
      <c r="M368" s="49">
        <f t="shared" si="60"/>
        <v>31.208</v>
      </c>
      <c r="N368" s="48">
        <v>131.709</v>
      </c>
      <c r="O368" s="50">
        <v>40</v>
      </c>
      <c r="P368" s="50">
        <v>0</v>
      </c>
      <c r="Q368" s="51">
        <f t="shared" si="61"/>
        <v>40</v>
      </c>
      <c r="R368" s="52">
        <v>695</v>
      </c>
    </row>
    <row r="369" spans="2:18" ht="15.75">
      <c r="B369" s="42">
        <f t="shared" si="62"/>
        <v>43</v>
      </c>
      <c r="C369" s="43" t="s">
        <v>301</v>
      </c>
      <c r="D369" s="44">
        <v>41090</v>
      </c>
      <c r="E369" s="45">
        <v>234.375</v>
      </c>
      <c r="F369" s="46">
        <v>10</v>
      </c>
      <c r="G369" s="47">
        <f t="shared" si="59"/>
        <v>23.4375</v>
      </c>
      <c r="H369" s="48">
        <v>5208.84</v>
      </c>
      <c r="I369" s="48">
        <v>10278.818</v>
      </c>
      <c r="J369" s="48">
        <v>13522.792</v>
      </c>
      <c r="K369" s="48">
        <v>295.604</v>
      </c>
      <c r="L369" s="48">
        <v>654.466</v>
      </c>
      <c r="M369" s="49">
        <f t="shared" si="60"/>
        <v>5.65300000000002</v>
      </c>
      <c r="N369" s="48">
        <v>648.813</v>
      </c>
      <c r="O369" s="50">
        <v>75</v>
      </c>
      <c r="P369" s="50">
        <v>0</v>
      </c>
      <c r="Q369" s="51">
        <f t="shared" si="61"/>
        <v>75</v>
      </c>
      <c r="R369" s="52">
        <v>1778</v>
      </c>
    </row>
    <row r="370" spans="2:18" ht="15.75">
      <c r="B370" s="42">
        <f t="shared" si="62"/>
        <v>44</v>
      </c>
      <c r="C370" s="43" t="s">
        <v>302</v>
      </c>
      <c r="D370" s="44">
        <v>41090</v>
      </c>
      <c r="E370" s="45">
        <v>75.35</v>
      </c>
      <c r="F370" s="46">
        <v>10</v>
      </c>
      <c r="G370" s="47">
        <f t="shared" si="59"/>
        <v>7.534999999999999</v>
      </c>
      <c r="H370" s="48">
        <v>85.81031</v>
      </c>
      <c r="I370" s="48">
        <v>410.649367</v>
      </c>
      <c r="J370" s="48">
        <v>521.42359</v>
      </c>
      <c r="K370" s="48">
        <v>0.315392</v>
      </c>
      <c r="L370" s="48">
        <v>33.993144</v>
      </c>
      <c r="M370" s="49">
        <f t="shared" si="60"/>
        <v>8.372339</v>
      </c>
      <c r="N370" s="48">
        <v>25.620805</v>
      </c>
      <c r="O370" s="50">
        <v>0</v>
      </c>
      <c r="P370" s="50">
        <v>0</v>
      </c>
      <c r="Q370" s="51">
        <f t="shared" si="61"/>
        <v>0</v>
      </c>
      <c r="R370" s="52">
        <v>559</v>
      </c>
    </row>
    <row r="371" spans="2:18" ht="15.75">
      <c r="B371" s="42">
        <f t="shared" si="62"/>
        <v>45</v>
      </c>
      <c r="C371" s="43" t="s">
        <v>303</v>
      </c>
      <c r="D371" s="44">
        <v>41090</v>
      </c>
      <c r="E371" s="45">
        <v>326.356</v>
      </c>
      <c r="F371" s="46">
        <v>10</v>
      </c>
      <c r="G371" s="47">
        <f t="shared" si="59"/>
        <v>32.6356</v>
      </c>
      <c r="H371" s="48">
        <v>-46.545773</v>
      </c>
      <c r="I371" s="48">
        <v>2558.213931</v>
      </c>
      <c r="J371" s="48">
        <v>4847.589707</v>
      </c>
      <c r="K371" s="48">
        <v>125.690169</v>
      </c>
      <c r="L371" s="48">
        <v>-113.017817</v>
      </c>
      <c r="M371" s="49">
        <f t="shared" si="60"/>
        <v>48.442603000000005</v>
      </c>
      <c r="N371" s="48">
        <v>-161.46042</v>
      </c>
      <c r="O371" s="50">
        <v>0</v>
      </c>
      <c r="P371" s="50">
        <v>0</v>
      </c>
      <c r="Q371" s="51">
        <f t="shared" si="61"/>
        <v>0</v>
      </c>
      <c r="R371" s="52">
        <v>5190</v>
      </c>
    </row>
    <row r="372" spans="2:18" ht="15.75">
      <c r="B372" s="42">
        <f t="shared" si="62"/>
        <v>46</v>
      </c>
      <c r="C372" s="43" t="s">
        <v>304</v>
      </c>
      <c r="D372" s="44">
        <v>41090</v>
      </c>
      <c r="E372" s="45">
        <v>192</v>
      </c>
      <c r="F372" s="46">
        <v>10</v>
      </c>
      <c r="G372" s="47">
        <f t="shared" si="59"/>
        <v>19.2</v>
      </c>
      <c r="H372" s="48">
        <v>426.322</v>
      </c>
      <c r="I372" s="48">
        <v>781.682</v>
      </c>
      <c r="J372" s="48">
        <v>1408.301</v>
      </c>
      <c r="K372" s="48">
        <v>0.314</v>
      </c>
      <c r="L372" s="48">
        <v>127.571</v>
      </c>
      <c r="M372" s="49">
        <f t="shared" si="60"/>
        <v>65.981</v>
      </c>
      <c r="N372" s="48">
        <v>61.59</v>
      </c>
      <c r="O372" s="50">
        <v>0</v>
      </c>
      <c r="P372" s="50">
        <v>0</v>
      </c>
      <c r="Q372" s="51">
        <f t="shared" si="61"/>
        <v>0</v>
      </c>
      <c r="R372" s="52">
        <v>672</v>
      </c>
    </row>
    <row r="373" spans="2:18" ht="15.75">
      <c r="B373" s="42">
        <f t="shared" si="62"/>
        <v>47</v>
      </c>
      <c r="C373" s="43" t="s">
        <v>305</v>
      </c>
      <c r="D373" s="44">
        <v>41090</v>
      </c>
      <c r="E373" s="45">
        <v>266.4</v>
      </c>
      <c r="F373" s="46">
        <v>10</v>
      </c>
      <c r="G373" s="47">
        <f t="shared" si="59"/>
        <v>26.639999999999997</v>
      </c>
      <c r="H373" s="48">
        <v>241.12532</v>
      </c>
      <c r="I373" s="48">
        <v>948.761005</v>
      </c>
      <c r="J373" s="48">
        <v>2050.234553</v>
      </c>
      <c r="K373" s="48">
        <v>56.326286</v>
      </c>
      <c r="L373" s="48">
        <v>49.065416</v>
      </c>
      <c r="M373" s="49">
        <f t="shared" si="60"/>
        <v>20.507331</v>
      </c>
      <c r="N373" s="48">
        <v>28.558085</v>
      </c>
      <c r="O373" s="50">
        <v>10</v>
      </c>
      <c r="P373" s="50">
        <v>0</v>
      </c>
      <c r="Q373" s="51">
        <f t="shared" si="61"/>
        <v>10</v>
      </c>
      <c r="R373" s="52">
        <v>279</v>
      </c>
    </row>
    <row r="374" spans="2:18" ht="15.75">
      <c r="B374" s="42">
        <f t="shared" si="62"/>
        <v>48</v>
      </c>
      <c r="C374" s="43" t="s">
        <v>306</v>
      </c>
      <c r="D374" s="44">
        <v>41090</v>
      </c>
      <c r="E374" s="45">
        <v>1269.571</v>
      </c>
      <c r="F374" s="46">
        <v>10</v>
      </c>
      <c r="G374" s="47">
        <f t="shared" si="59"/>
        <v>126.9571</v>
      </c>
      <c r="H374" s="48">
        <v>4472.509</v>
      </c>
      <c r="I374" s="48">
        <v>17718.758</v>
      </c>
      <c r="J374" s="48">
        <v>25063.924</v>
      </c>
      <c r="K374" s="48">
        <v>1375.463</v>
      </c>
      <c r="L374" s="48">
        <v>-1.417</v>
      </c>
      <c r="M374" s="49">
        <f t="shared" si="60"/>
        <v>238.947</v>
      </c>
      <c r="N374" s="48">
        <v>-240.364</v>
      </c>
      <c r="O374" s="50">
        <v>0</v>
      </c>
      <c r="P374" s="50">
        <v>0</v>
      </c>
      <c r="Q374" s="51">
        <f t="shared" si="61"/>
        <v>0</v>
      </c>
      <c r="R374" s="52">
        <v>2131</v>
      </c>
    </row>
    <row r="375" spans="2:18" ht="15.75">
      <c r="B375" s="42">
        <f t="shared" si="62"/>
        <v>49</v>
      </c>
      <c r="C375" s="43" t="s">
        <v>307</v>
      </c>
      <c r="D375" s="44">
        <v>41090</v>
      </c>
      <c r="E375" s="45">
        <v>146.41</v>
      </c>
      <c r="F375" s="46">
        <v>10</v>
      </c>
      <c r="G375" s="47">
        <f t="shared" si="59"/>
        <v>14.641</v>
      </c>
      <c r="H375" s="48">
        <v>-1149.872501</v>
      </c>
      <c r="I375" s="48">
        <v>2131.471283</v>
      </c>
      <c r="J375" s="48">
        <v>1602.248153</v>
      </c>
      <c r="K375" s="48">
        <v>122.764187</v>
      </c>
      <c r="L375" s="48">
        <v>-1542.028549</v>
      </c>
      <c r="M375" s="49">
        <f t="shared" si="60"/>
        <v>-22.11425200000008</v>
      </c>
      <c r="N375" s="48">
        <v>-1519.914297</v>
      </c>
      <c r="O375" s="50">
        <v>0</v>
      </c>
      <c r="P375" s="50">
        <v>0</v>
      </c>
      <c r="Q375" s="51">
        <f t="shared" si="61"/>
        <v>0</v>
      </c>
      <c r="R375" s="52">
        <v>1725</v>
      </c>
    </row>
    <row r="376" spans="2:18" ht="15.75">
      <c r="B376" s="42">
        <f t="shared" si="62"/>
        <v>50</v>
      </c>
      <c r="C376" s="43" t="s">
        <v>308</v>
      </c>
      <c r="D376" s="44">
        <v>41090</v>
      </c>
      <c r="E376" s="45">
        <v>189.83899</v>
      </c>
      <c r="F376" s="46">
        <v>10</v>
      </c>
      <c r="G376" s="47">
        <f t="shared" si="59"/>
        <v>18.983899</v>
      </c>
      <c r="H376" s="48">
        <v>-6831.837101</v>
      </c>
      <c r="I376" s="48">
        <v>8982.128825</v>
      </c>
      <c r="J376" s="48">
        <v>5689.048839</v>
      </c>
      <c r="K376" s="48">
        <v>660.446638</v>
      </c>
      <c r="L376" s="48">
        <v>-9411.033972</v>
      </c>
      <c r="M376" s="49">
        <f t="shared" si="60"/>
        <v>-122.62779599999885</v>
      </c>
      <c r="N376" s="48">
        <v>-9288.406176</v>
      </c>
      <c r="O376" s="50">
        <v>0</v>
      </c>
      <c r="P376" s="50">
        <v>0</v>
      </c>
      <c r="Q376" s="51">
        <f t="shared" si="61"/>
        <v>0</v>
      </c>
      <c r="R376" s="52">
        <v>1047</v>
      </c>
    </row>
    <row r="377" spans="2:18" ht="15.75">
      <c r="B377" s="42">
        <f t="shared" si="62"/>
        <v>51</v>
      </c>
      <c r="C377" s="43" t="s">
        <v>309</v>
      </c>
      <c r="D377" s="44">
        <v>41090</v>
      </c>
      <c r="E377" s="45">
        <v>222.25038</v>
      </c>
      <c r="F377" s="46">
        <v>10</v>
      </c>
      <c r="G377" s="47">
        <f t="shared" si="59"/>
        <v>22.225038</v>
      </c>
      <c r="H377" s="48">
        <v>-1590.910271</v>
      </c>
      <c r="I377" s="48">
        <v>5539.494166</v>
      </c>
      <c r="J377" s="48">
        <v>3191.016654</v>
      </c>
      <c r="K377" s="48">
        <v>434.203221</v>
      </c>
      <c r="L377" s="48">
        <v>-2560.205624</v>
      </c>
      <c r="M377" s="49">
        <f t="shared" si="60"/>
        <v>14.724726999999803</v>
      </c>
      <c r="N377" s="48">
        <v>-2574.930351</v>
      </c>
      <c r="O377" s="50">
        <v>0</v>
      </c>
      <c r="P377" s="50">
        <v>0</v>
      </c>
      <c r="Q377" s="51">
        <f t="shared" si="61"/>
        <v>0</v>
      </c>
      <c r="R377" s="52">
        <v>3540</v>
      </c>
    </row>
    <row r="378" spans="2:18" ht="15.75">
      <c r="B378" s="42">
        <f t="shared" si="62"/>
        <v>52</v>
      </c>
      <c r="C378" s="43" t="s">
        <v>310</v>
      </c>
      <c r="D378" s="44">
        <v>41090</v>
      </c>
      <c r="E378" s="45">
        <v>119.7504</v>
      </c>
      <c r="F378" s="46">
        <v>10</v>
      </c>
      <c r="G378" s="47">
        <f t="shared" si="59"/>
        <v>11.97504</v>
      </c>
      <c r="H378" s="48">
        <v>68.844015</v>
      </c>
      <c r="I378" s="48">
        <v>271.535818</v>
      </c>
      <c r="J378" s="48">
        <v>22.655143</v>
      </c>
      <c r="K378" s="48">
        <v>0.780335</v>
      </c>
      <c r="L378" s="48">
        <v>-5.600521</v>
      </c>
      <c r="M378" s="49">
        <f t="shared" si="60"/>
        <v>0</v>
      </c>
      <c r="N378" s="48">
        <v>-5.600521</v>
      </c>
      <c r="O378" s="50">
        <v>0</v>
      </c>
      <c r="P378" s="50">
        <v>0</v>
      </c>
      <c r="Q378" s="51">
        <f t="shared" si="61"/>
        <v>0</v>
      </c>
      <c r="R378" s="52">
        <v>265</v>
      </c>
    </row>
    <row r="379" spans="2:18" ht="15.75">
      <c r="B379" s="42">
        <f t="shared" si="62"/>
        <v>53</v>
      </c>
      <c r="C379" s="43" t="s">
        <v>311</v>
      </c>
      <c r="D379" s="44">
        <v>41090</v>
      </c>
      <c r="E379" s="45">
        <v>715.52</v>
      </c>
      <c r="F379" s="46">
        <v>10</v>
      </c>
      <c r="G379" s="47">
        <f t="shared" si="59"/>
        <v>71.55199999999999</v>
      </c>
      <c r="H379" s="48">
        <v>1528.665315</v>
      </c>
      <c r="I379" s="48">
        <v>3962.308717</v>
      </c>
      <c r="J379" s="48">
        <v>4087.240663</v>
      </c>
      <c r="K379" s="48">
        <v>295.902928</v>
      </c>
      <c r="L379" s="48">
        <v>171.746922</v>
      </c>
      <c r="M379" s="49">
        <f t="shared" si="60"/>
        <v>31.953846</v>
      </c>
      <c r="N379" s="48">
        <v>139.793076</v>
      </c>
      <c r="O379" s="50">
        <v>10</v>
      </c>
      <c r="P379" s="50">
        <v>0</v>
      </c>
      <c r="Q379" s="51">
        <f t="shared" si="61"/>
        <v>10</v>
      </c>
      <c r="R379" s="52">
        <v>519</v>
      </c>
    </row>
    <row r="380" spans="2:18" ht="15.75">
      <c r="B380" s="42">
        <f t="shared" si="62"/>
        <v>54</v>
      </c>
      <c r="C380" s="43" t="s">
        <v>312</v>
      </c>
      <c r="D380" s="44">
        <v>41090</v>
      </c>
      <c r="E380" s="45">
        <v>12</v>
      </c>
      <c r="F380" s="46">
        <v>10</v>
      </c>
      <c r="G380" s="47">
        <f t="shared" si="59"/>
        <v>1.2</v>
      </c>
      <c r="H380" s="48">
        <v>-79.217766</v>
      </c>
      <c r="I380" s="48">
        <v>92.31135</v>
      </c>
      <c r="J380" s="48">
        <v>0</v>
      </c>
      <c r="K380" s="48">
        <v>0.018089</v>
      </c>
      <c r="L380" s="48">
        <v>8.014487</v>
      </c>
      <c r="M380" s="49">
        <f t="shared" si="60"/>
        <v>1.1889520000000005</v>
      </c>
      <c r="N380" s="48">
        <v>6.825535</v>
      </c>
      <c r="O380" s="50">
        <v>15</v>
      </c>
      <c r="P380" s="50">
        <v>0</v>
      </c>
      <c r="Q380" s="51">
        <f t="shared" si="61"/>
        <v>15</v>
      </c>
      <c r="R380" s="52">
        <v>945</v>
      </c>
    </row>
    <row r="381" spans="2:18" ht="15.75">
      <c r="B381" s="42">
        <f t="shared" si="62"/>
        <v>55</v>
      </c>
      <c r="C381" s="43" t="s">
        <v>313</v>
      </c>
      <c r="D381" s="44">
        <v>41090</v>
      </c>
      <c r="E381" s="45">
        <v>3105.06995</v>
      </c>
      <c r="F381" s="46">
        <v>10</v>
      </c>
      <c r="G381" s="47">
        <f t="shared" si="59"/>
        <v>310.506995</v>
      </c>
      <c r="H381" s="48">
        <v>21932.756429</v>
      </c>
      <c r="I381" s="48">
        <v>39315.991766</v>
      </c>
      <c r="J381" s="48">
        <v>35852.566227</v>
      </c>
      <c r="K381" s="48">
        <v>780.322044</v>
      </c>
      <c r="L381" s="48">
        <v>4452.325077</v>
      </c>
      <c r="M381" s="49">
        <f t="shared" si="60"/>
        <v>338.4142350000002</v>
      </c>
      <c r="N381" s="48">
        <v>4113.910842</v>
      </c>
      <c r="O381" s="50">
        <v>30</v>
      </c>
      <c r="P381" s="50">
        <v>0</v>
      </c>
      <c r="Q381" s="51">
        <f t="shared" si="61"/>
        <v>30</v>
      </c>
      <c r="R381" s="52">
        <v>2530</v>
      </c>
    </row>
    <row r="382" spans="2:18" ht="15.75">
      <c r="B382" s="42">
        <f t="shared" si="62"/>
        <v>56</v>
      </c>
      <c r="C382" s="43" t="s">
        <v>314</v>
      </c>
      <c r="D382" s="44">
        <v>41090</v>
      </c>
      <c r="E382" s="45">
        <v>300.0112</v>
      </c>
      <c r="F382" s="46">
        <v>10</v>
      </c>
      <c r="G382" s="47">
        <f t="shared" si="59"/>
        <v>30.001119999999997</v>
      </c>
      <c r="H382" s="48">
        <v>-255.864416</v>
      </c>
      <c r="I382" s="48">
        <v>1304.942413</v>
      </c>
      <c r="J382" s="48">
        <v>1778.224199</v>
      </c>
      <c r="K382" s="48">
        <v>93.944644</v>
      </c>
      <c r="L382" s="48">
        <v>-86.059024</v>
      </c>
      <c r="M382" s="49">
        <f t="shared" si="60"/>
        <v>-3.1622859999999946</v>
      </c>
      <c r="N382" s="48">
        <v>-82.896738</v>
      </c>
      <c r="O382" s="50">
        <v>0</v>
      </c>
      <c r="P382" s="50">
        <v>0</v>
      </c>
      <c r="Q382" s="51">
        <f t="shared" si="61"/>
        <v>0</v>
      </c>
      <c r="R382" s="52">
        <v>1587</v>
      </c>
    </row>
    <row r="383" spans="2:18" ht="15.75">
      <c r="B383" s="42">
        <f t="shared" si="62"/>
        <v>57</v>
      </c>
      <c r="C383" s="43" t="s">
        <v>315</v>
      </c>
      <c r="D383" s="44">
        <v>41090</v>
      </c>
      <c r="E383" s="45">
        <v>99.2</v>
      </c>
      <c r="F383" s="46">
        <v>10</v>
      </c>
      <c r="G383" s="47">
        <f t="shared" si="59"/>
        <v>9.92</v>
      </c>
      <c r="H383" s="48">
        <v>226.368</v>
      </c>
      <c r="I383" s="48">
        <v>834.115</v>
      </c>
      <c r="J383" s="48">
        <v>2015.151</v>
      </c>
      <c r="K383" s="48">
        <v>44.285</v>
      </c>
      <c r="L383" s="48">
        <v>44.286</v>
      </c>
      <c r="M383" s="49">
        <f t="shared" si="60"/>
        <v>15.761000000000003</v>
      </c>
      <c r="N383" s="48">
        <v>28.525</v>
      </c>
      <c r="O383" s="50">
        <v>0</v>
      </c>
      <c r="P383" s="50">
        <v>0</v>
      </c>
      <c r="Q383" s="51">
        <f t="shared" si="61"/>
        <v>0</v>
      </c>
      <c r="R383" s="52">
        <v>1614</v>
      </c>
    </row>
    <row r="384" spans="2:18" ht="15.75">
      <c r="B384" s="42">
        <f t="shared" si="62"/>
        <v>58</v>
      </c>
      <c r="C384" s="43" t="s">
        <v>316</v>
      </c>
      <c r="D384" s="44">
        <v>41090</v>
      </c>
      <c r="E384" s="45">
        <v>180.48</v>
      </c>
      <c r="F384" s="46">
        <v>10</v>
      </c>
      <c r="G384" s="47">
        <f t="shared" si="59"/>
        <v>18.048</v>
      </c>
      <c r="H384" s="48">
        <v>458.904564</v>
      </c>
      <c r="I384" s="48">
        <v>1801.133855</v>
      </c>
      <c r="J384" s="48">
        <v>1169.019495</v>
      </c>
      <c r="K384" s="48">
        <v>81.873201</v>
      </c>
      <c r="L384" s="48">
        <v>42.541576</v>
      </c>
      <c r="M384" s="49">
        <f t="shared" si="60"/>
        <v>8.805416999999998</v>
      </c>
      <c r="N384" s="48">
        <v>33.736159</v>
      </c>
      <c r="O384" s="50">
        <v>10</v>
      </c>
      <c r="P384" s="50">
        <v>0</v>
      </c>
      <c r="Q384" s="51">
        <f t="shared" si="61"/>
        <v>10</v>
      </c>
      <c r="R384" s="52">
        <v>1743</v>
      </c>
    </row>
    <row r="385" spans="2:18" ht="15.75">
      <c r="B385" s="42">
        <f t="shared" si="62"/>
        <v>59</v>
      </c>
      <c r="C385" s="43" t="s">
        <v>317</v>
      </c>
      <c r="D385" s="44">
        <v>41090</v>
      </c>
      <c r="E385" s="45">
        <v>180.737</v>
      </c>
      <c r="F385" s="46">
        <v>10</v>
      </c>
      <c r="G385" s="47">
        <f t="shared" si="59"/>
        <v>18.0737</v>
      </c>
      <c r="H385" s="48">
        <v>7064.724</v>
      </c>
      <c r="I385" s="48">
        <v>10255.699</v>
      </c>
      <c r="J385" s="48">
        <v>15087.138</v>
      </c>
      <c r="K385" s="48">
        <v>244.747</v>
      </c>
      <c r="L385" s="48">
        <v>1416.385</v>
      </c>
      <c r="M385" s="49">
        <f t="shared" si="60"/>
        <v>164.33799999999997</v>
      </c>
      <c r="N385" s="48">
        <v>1252.047</v>
      </c>
      <c r="O385" s="50">
        <v>350</v>
      </c>
      <c r="P385" s="50">
        <v>0</v>
      </c>
      <c r="Q385" s="51">
        <f t="shared" si="61"/>
        <v>350</v>
      </c>
      <c r="R385" s="52">
        <v>1525</v>
      </c>
    </row>
    <row r="386" spans="2:18" ht="15.75">
      <c r="B386" s="42">
        <f t="shared" si="62"/>
        <v>60</v>
      </c>
      <c r="C386" s="43" t="s">
        <v>318</v>
      </c>
      <c r="D386" s="44">
        <v>41090</v>
      </c>
      <c r="E386" s="45">
        <v>32.25</v>
      </c>
      <c r="F386" s="46">
        <v>10</v>
      </c>
      <c r="G386" s="47">
        <f t="shared" si="59"/>
        <v>3.225</v>
      </c>
      <c r="H386" s="48">
        <v>49.005268</v>
      </c>
      <c r="I386" s="48">
        <v>120.658882</v>
      </c>
      <c r="J386" s="48">
        <v>158.340897</v>
      </c>
      <c r="K386" s="48">
        <v>2.844446</v>
      </c>
      <c r="L386" s="48">
        <v>7.983859</v>
      </c>
      <c r="M386" s="49">
        <f t="shared" si="60"/>
        <v>1.1579699999999997</v>
      </c>
      <c r="N386" s="48">
        <v>6.825889</v>
      </c>
      <c r="O386" s="50">
        <v>5</v>
      </c>
      <c r="P386" s="50">
        <v>0</v>
      </c>
      <c r="Q386" s="51">
        <f t="shared" si="61"/>
        <v>5</v>
      </c>
      <c r="R386" s="52">
        <v>1148</v>
      </c>
    </row>
    <row r="387" spans="2:18" ht="15.75">
      <c r="B387" s="42">
        <f t="shared" si="62"/>
        <v>61</v>
      </c>
      <c r="C387" s="43" t="s">
        <v>319</v>
      </c>
      <c r="D387" s="44">
        <v>41090</v>
      </c>
      <c r="E387" s="45">
        <v>96.6</v>
      </c>
      <c r="F387" s="46">
        <v>10</v>
      </c>
      <c r="G387" s="47">
        <f t="shared" si="59"/>
        <v>9.66</v>
      </c>
      <c r="H387" s="48">
        <v>488.074</v>
      </c>
      <c r="I387" s="48">
        <v>2143.349</v>
      </c>
      <c r="J387" s="48">
        <v>3748.19</v>
      </c>
      <c r="K387" s="48">
        <v>168.522</v>
      </c>
      <c r="L387" s="48">
        <v>34.277</v>
      </c>
      <c r="M387" s="49">
        <f t="shared" si="60"/>
        <v>23.630000000000003</v>
      </c>
      <c r="N387" s="48">
        <v>10.647</v>
      </c>
      <c r="O387" s="50">
        <v>0</v>
      </c>
      <c r="P387" s="50">
        <v>0</v>
      </c>
      <c r="Q387" s="51">
        <f t="shared" si="61"/>
        <v>0</v>
      </c>
      <c r="R387" s="52">
        <v>1021</v>
      </c>
    </row>
    <row r="388" spans="2:18" ht="15.75">
      <c r="B388" s="42">
        <f t="shared" si="62"/>
        <v>62</v>
      </c>
      <c r="C388" s="43" t="s">
        <v>320</v>
      </c>
      <c r="D388" s="44">
        <v>41090</v>
      </c>
      <c r="E388" s="45">
        <v>5</v>
      </c>
      <c r="F388" s="46">
        <v>10</v>
      </c>
      <c r="G388" s="47">
        <f t="shared" si="59"/>
        <v>0.5</v>
      </c>
      <c r="H388" s="48">
        <v>834.748553</v>
      </c>
      <c r="I388" s="48">
        <v>1671.707963</v>
      </c>
      <c r="J388" s="48">
        <v>2193.794136</v>
      </c>
      <c r="K388" s="48">
        <v>31.1301</v>
      </c>
      <c r="L388" s="48">
        <v>195.922353</v>
      </c>
      <c r="M388" s="49">
        <f t="shared" si="60"/>
        <v>18.371823999999975</v>
      </c>
      <c r="N388" s="48">
        <v>177.550529</v>
      </c>
      <c r="O388" s="50">
        <v>100</v>
      </c>
      <c r="P388" s="50">
        <v>0</v>
      </c>
      <c r="Q388" s="51">
        <f t="shared" si="61"/>
        <v>100</v>
      </c>
      <c r="R388" s="52">
        <v>442</v>
      </c>
    </row>
    <row r="389" spans="2:18" ht="15.75">
      <c r="B389" s="42">
        <f t="shared" si="62"/>
        <v>63</v>
      </c>
      <c r="C389" s="55" t="s">
        <v>321</v>
      </c>
      <c r="D389" s="44">
        <v>41090</v>
      </c>
      <c r="E389" s="151">
        <v>126.0116</v>
      </c>
      <c r="F389" s="152">
        <v>10</v>
      </c>
      <c r="G389" s="153">
        <f t="shared" si="59"/>
        <v>12.60116</v>
      </c>
      <c r="H389" s="154">
        <v>-161.129907</v>
      </c>
      <c r="I389" s="154">
        <v>517.059139</v>
      </c>
      <c r="J389" s="154">
        <v>589.263886</v>
      </c>
      <c r="K389" s="154">
        <v>0.150469</v>
      </c>
      <c r="L389" s="154">
        <v>11.719592</v>
      </c>
      <c r="M389" s="155">
        <f t="shared" si="60"/>
        <v>35.183911</v>
      </c>
      <c r="N389" s="154">
        <v>-23.464319</v>
      </c>
      <c r="O389" s="156">
        <v>0</v>
      </c>
      <c r="P389" s="156">
        <v>0</v>
      </c>
      <c r="Q389" s="157">
        <f t="shared" si="61"/>
        <v>0</v>
      </c>
      <c r="R389" s="158">
        <v>1784</v>
      </c>
    </row>
    <row r="390" spans="2:18" ht="15.75">
      <c r="B390" s="42">
        <f t="shared" si="62"/>
        <v>64</v>
      </c>
      <c r="C390" s="43" t="s">
        <v>322</v>
      </c>
      <c r="D390" s="44">
        <v>41090</v>
      </c>
      <c r="E390" s="45">
        <v>609.033</v>
      </c>
      <c r="F390" s="46">
        <v>10</v>
      </c>
      <c r="G390" s="47">
        <f t="shared" si="59"/>
        <v>60.9033</v>
      </c>
      <c r="H390" s="48">
        <v>1763.656</v>
      </c>
      <c r="I390" s="48">
        <v>4980.21</v>
      </c>
      <c r="J390" s="48">
        <v>7193.895</v>
      </c>
      <c r="K390" s="48">
        <v>241.545</v>
      </c>
      <c r="L390" s="48">
        <v>364.079</v>
      </c>
      <c r="M390" s="49">
        <f t="shared" si="60"/>
        <v>82.49400000000003</v>
      </c>
      <c r="N390" s="48">
        <v>281.585</v>
      </c>
      <c r="O390" s="50">
        <v>25</v>
      </c>
      <c r="P390" s="50">
        <v>0</v>
      </c>
      <c r="Q390" s="51">
        <f t="shared" si="61"/>
        <v>25</v>
      </c>
      <c r="R390" s="52">
        <v>204</v>
      </c>
    </row>
    <row r="391" spans="2:18" ht="15.75">
      <c r="B391" s="42">
        <f t="shared" si="62"/>
        <v>65</v>
      </c>
      <c r="C391" s="43" t="s">
        <v>323</v>
      </c>
      <c r="D391" s="44">
        <v>41090</v>
      </c>
      <c r="E391" s="45">
        <v>47.848</v>
      </c>
      <c r="F391" s="46">
        <v>10</v>
      </c>
      <c r="G391" s="47">
        <f aca="true" t="shared" si="63" ref="G391:G422">+E391/F391</f>
        <v>4.7848</v>
      </c>
      <c r="H391" s="48">
        <v>600.802</v>
      </c>
      <c r="I391" s="48">
        <v>3183.565</v>
      </c>
      <c r="J391" s="48">
        <v>2314.948</v>
      </c>
      <c r="K391" s="48">
        <v>85.679</v>
      </c>
      <c r="L391" s="48">
        <v>109.559</v>
      </c>
      <c r="M391" s="49">
        <f aca="true" t="shared" si="64" ref="M391:M422">+L391-N391</f>
        <v>-35.10300000000001</v>
      </c>
      <c r="N391" s="48">
        <v>144.662</v>
      </c>
      <c r="O391" s="50">
        <v>0</v>
      </c>
      <c r="P391" s="50">
        <v>0</v>
      </c>
      <c r="Q391" s="51">
        <f aca="true" t="shared" si="65" ref="Q391:Q422">SUM(O391:P391)</f>
        <v>0</v>
      </c>
      <c r="R391" s="52">
        <v>1140</v>
      </c>
    </row>
    <row r="392" spans="2:18" ht="15.75">
      <c r="B392" s="42">
        <f aca="true" t="shared" si="66" ref="B392:B423">+B391+1</f>
        <v>66</v>
      </c>
      <c r="C392" s="55" t="s">
        <v>324</v>
      </c>
      <c r="D392" s="44">
        <v>41090</v>
      </c>
      <c r="E392" s="45">
        <v>324.91205</v>
      </c>
      <c r="F392" s="46">
        <v>10</v>
      </c>
      <c r="G392" s="47">
        <f t="shared" si="63"/>
        <v>32.491205</v>
      </c>
      <c r="H392" s="48">
        <v>-51.268507</v>
      </c>
      <c r="I392" s="48">
        <v>796.491403</v>
      </c>
      <c r="J392" s="48">
        <v>217.25336</v>
      </c>
      <c r="K392" s="48">
        <v>4.689916</v>
      </c>
      <c r="L392" s="48">
        <v>-107.595377</v>
      </c>
      <c r="M392" s="49">
        <f t="shared" si="64"/>
        <v>2.3267450000000025</v>
      </c>
      <c r="N392" s="48">
        <v>-109.922122</v>
      </c>
      <c r="O392" s="50">
        <v>0</v>
      </c>
      <c r="P392" s="50">
        <v>0</v>
      </c>
      <c r="Q392" s="51">
        <f t="shared" si="65"/>
        <v>0</v>
      </c>
      <c r="R392" s="52">
        <v>1281</v>
      </c>
    </row>
    <row r="393" spans="2:18" ht="15.75">
      <c r="B393" s="42">
        <f t="shared" si="66"/>
        <v>67</v>
      </c>
      <c r="C393" s="43" t="s">
        <v>325</v>
      </c>
      <c r="D393" s="44">
        <v>41090</v>
      </c>
      <c r="E393" s="45">
        <v>107</v>
      </c>
      <c r="F393" s="46">
        <v>10</v>
      </c>
      <c r="G393" s="47">
        <f t="shared" si="63"/>
        <v>10.7</v>
      </c>
      <c r="H393" s="48">
        <v>-67.628294</v>
      </c>
      <c r="I393" s="48">
        <v>515.368156</v>
      </c>
      <c r="J393" s="48">
        <v>796.441685</v>
      </c>
      <c r="K393" s="48">
        <v>14.818142</v>
      </c>
      <c r="L393" s="48">
        <v>-38.624207</v>
      </c>
      <c r="M393" s="49">
        <f t="shared" si="64"/>
        <v>4.694330999999998</v>
      </c>
      <c r="N393" s="48">
        <v>-43.318538</v>
      </c>
      <c r="O393" s="50">
        <v>0</v>
      </c>
      <c r="P393" s="50">
        <v>0</v>
      </c>
      <c r="Q393" s="51">
        <f t="shared" si="65"/>
        <v>0</v>
      </c>
      <c r="R393" s="52">
        <v>1305</v>
      </c>
    </row>
    <row r="394" spans="2:18" ht="15.75">
      <c r="B394" s="42">
        <f t="shared" si="66"/>
        <v>68</v>
      </c>
      <c r="C394" s="43" t="s">
        <v>326</v>
      </c>
      <c r="D394" s="44">
        <v>41090</v>
      </c>
      <c r="E394" s="45">
        <v>12.27503</v>
      </c>
      <c r="F394" s="46">
        <v>10</v>
      </c>
      <c r="G394" s="47">
        <f t="shared" si="63"/>
        <v>1.227503</v>
      </c>
      <c r="H394" s="48">
        <v>-35.533711</v>
      </c>
      <c r="I394" s="48">
        <v>37.423779</v>
      </c>
      <c r="J394" s="48">
        <v>0</v>
      </c>
      <c r="K394" s="48">
        <v>0</v>
      </c>
      <c r="L394" s="48">
        <v>-0.874212</v>
      </c>
      <c r="M394" s="49">
        <f t="shared" si="64"/>
        <v>0</v>
      </c>
      <c r="N394" s="48">
        <v>-0.874212</v>
      </c>
      <c r="O394" s="50">
        <v>0</v>
      </c>
      <c r="P394" s="50">
        <v>0</v>
      </c>
      <c r="Q394" s="51">
        <f t="shared" si="65"/>
        <v>0</v>
      </c>
      <c r="R394" s="52">
        <v>436</v>
      </c>
    </row>
    <row r="395" spans="2:18" ht="15.75">
      <c r="B395" s="42">
        <f t="shared" si="66"/>
        <v>69</v>
      </c>
      <c r="C395" s="55" t="s">
        <v>327</v>
      </c>
      <c r="D395" s="44">
        <v>41090</v>
      </c>
      <c r="E395" s="151">
        <v>208</v>
      </c>
      <c r="F395" s="152">
        <v>10</v>
      </c>
      <c r="G395" s="153">
        <f t="shared" si="63"/>
        <v>20.8</v>
      </c>
      <c r="H395" s="154">
        <v>206.897</v>
      </c>
      <c r="I395" s="154">
        <v>1277.067</v>
      </c>
      <c r="J395" s="154">
        <v>2418.912</v>
      </c>
      <c r="K395" s="154">
        <v>91.89</v>
      </c>
      <c r="L395" s="154">
        <v>116.623</v>
      </c>
      <c r="M395" s="155">
        <f t="shared" si="64"/>
        <v>-50.15499999999999</v>
      </c>
      <c r="N395" s="154">
        <v>166.778</v>
      </c>
      <c r="O395" s="156">
        <v>10</v>
      </c>
      <c r="P395" s="156">
        <v>0</v>
      </c>
      <c r="Q395" s="157">
        <f t="shared" si="65"/>
        <v>10</v>
      </c>
      <c r="R395" s="158">
        <v>810</v>
      </c>
    </row>
    <row r="396" spans="2:18" ht="15.75">
      <c r="B396" s="42">
        <f t="shared" si="66"/>
        <v>70</v>
      </c>
      <c r="C396" s="43" t="s">
        <v>328</v>
      </c>
      <c r="D396" s="44">
        <v>41090</v>
      </c>
      <c r="E396" s="45">
        <v>303.02543</v>
      </c>
      <c r="F396" s="46">
        <v>10</v>
      </c>
      <c r="G396" s="47">
        <f t="shared" si="63"/>
        <v>30.302542999999996</v>
      </c>
      <c r="H396" s="48">
        <v>-328.945014</v>
      </c>
      <c r="I396" s="48">
        <v>766.672853</v>
      </c>
      <c r="J396" s="48">
        <v>0</v>
      </c>
      <c r="K396" s="48">
        <v>0.018154</v>
      </c>
      <c r="L396" s="48">
        <v>-12.113978</v>
      </c>
      <c r="M396" s="49">
        <f t="shared" si="64"/>
        <v>0.952770000000001</v>
      </c>
      <c r="N396" s="48">
        <v>-13.066748</v>
      </c>
      <c r="O396" s="50">
        <v>0</v>
      </c>
      <c r="P396" s="50">
        <v>0</v>
      </c>
      <c r="Q396" s="51">
        <f t="shared" si="65"/>
        <v>0</v>
      </c>
      <c r="R396" s="52">
        <v>2229</v>
      </c>
    </row>
    <row r="397" spans="2:18" ht="15.75">
      <c r="B397" s="42">
        <f t="shared" si="66"/>
        <v>71</v>
      </c>
      <c r="C397" s="43" t="s">
        <v>329</v>
      </c>
      <c r="D397" s="44">
        <v>41090</v>
      </c>
      <c r="E397" s="45">
        <v>509.11011</v>
      </c>
      <c r="F397" s="46">
        <v>10</v>
      </c>
      <c r="G397" s="47">
        <f t="shared" si="63"/>
        <v>50.911011</v>
      </c>
      <c r="H397" s="48">
        <v>-570.525902</v>
      </c>
      <c r="I397" s="48">
        <v>5823.301472</v>
      </c>
      <c r="J397" s="48">
        <v>6261.867722</v>
      </c>
      <c r="K397" s="48">
        <v>348.032232</v>
      </c>
      <c r="L397" s="48">
        <v>689.070687</v>
      </c>
      <c r="M397" s="49">
        <f t="shared" si="64"/>
        <v>59.58216900000002</v>
      </c>
      <c r="N397" s="48">
        <v>629.488518</v>
      </c>
      <c r="O397" s="50">
        <v>0</v>
      </c>
      <c r="P397" s="50">
        <v>0</v>
      </c>
      <c r="Q397" s="51">
        <f t="shared" si="65"/>
        <v>0</v>
      </c>
      <c r="R397" s="52">
        <v>1652</v>
      </c>
    </row>
    <row r="398" spans="2:18" ht="15.75">
      <c r="B398" s="42">
        <f t="shared" si="66"/>
        <v>72</v>
      </c>
      <c r="C398" s="43" t="s">
        <v>330</v>
      </c>
      <c r="D398" s="44">
        <v>41182</v>
      </c>
      <c r="E398" s="45">
        <v>650</v>
      </c>
      <c r="F398" s="46">
        <v>5</v>
      </c>
      <c r="G398" s="47">
        <f t="shared" si="63"/>
        <v>130</v>
      </c>
      <c r="H398" s="48">
        <v>780.639714</v>
      </c>
      <c r="I398" s="48">
        <v>2959.426971</v>
      </c>
      <c r="J398" s="48">
        <v>5627.854703</v>
      </c>
      <c r="K398" s="48">
        <v>227.552849</v>
      </c>
      <c r="L398" s="48">
        <v>155.928819</v>
      </c>
      <c r="M398" s="49">
        <f t="shared" si="64"/>
        <v>49.525355000000005</v>
      </c>
      <c r="N398" s="48">
        <v>106.403464</v>
      </c>
      <c r="O398" s="50">
        <v>0</v>
      </c>
      <c r="P398" s="50">
        <v>0</v>
      </c>
      <c r="Q398" s="51">
        <f t="shared" si="65"/>
        <v>0</v>
      </c>
      <c r="R398" s="52">
        <v>568</v>
      </c>
    </row>
    <row r="399" spans="2:18" ht="15.75">
      <c r="B399" s="42">
        <f t="shared" si="66"/>
        <v>73</v>
      </c>
      <c r="C399" s="43" t="s">
        <v>331</v>
      </c>
      <c r="D399" s="44">
        <v>41090</v>
      </c>
      <c r="E399" s="45">
        <v>2455.262</v>
      </c>
      <c r="F399" s="46">
        <v>10</v>
      </c>
      <c r="G399" s="47">
        <f t="shared" si="63"/>
        <v>245.52620000000002</v>
      </c>
      <c r="H399" s="48">
        <v>4514.737</v>
      </c>
      <c r="I399" s="48">
        <v>15197.93</v>
      </c>
      <c r="J399" s="48">
        <v>11146.698</v>
      </c>
      <c r="K399" s="48">
        <v>870.74</v>
      </c>
      <c r="L399" s="48">
        <v>304.289</v>
      </c>
      <c r="M399" s="49">
        <f t="shared" si="64"/>
        <v>187.85999999999999</v>
      </c>
      <c r="N399" s="48">
        <v>116.429</v>
      </c>
      <c r="O399" s="50">
        <v>0</v>
      </c>
      <c r="P399" s="50">
        <v>0</v>
      </c>
      <c r="Q399" s="51">
        <f t="shared" si="65"/>
        <v>0</v>
      </c>
      <c r="R399" s="52">
        <v>4938</v>
      </c>
    </row>
    <row r="400" spans="2:18" ht="15.75">
      <c r="B400" s="42">
        <f t="shared" si="66"/>
        <v>74</v>
      </c>
      <c r="C400" s="43" t="s">
        <v>332</v>
      </c>
      <c r="D400" s="44">
        <v>41090</v>
      </c>
      <c r="E400" s="45">
        <v>121.237</v>
      </c>
      <c r="F400" s="46">
        <v>10</v>
      </c>
      <c r="G400" s="47">
        <f t="shared" si="63"/>
        <v>12.1237</v>
      </c>
      <c r="H400" s="48">
        <v>-50.886738</v>
      </c>
      <c r="I400" s="48">
        <v>240.906435</v>
      </c>
      <c r="J400" s="48">
        <v>0</v>
      </c>
      <c r="K400" s="48">
        <v>0.001758</v>
      </c>
      <c r="L400" s="48">
        <v>-1.082492</v>
      </c>
      <c r="M400" s="49">
        <f t="shared" si="64"/>
        <v>0</v>
      </c>
      <c r="N400" s="48">
        <v>-1.082492</v>
      </c>
      <c r="O400" s="50">
        <v>0</v>
      </c>
      <c r="P400" s="50">
        <v>0</v>
      </c>
      <c r="Q400" s="51">
        <f t="shared" si="65"/>
        <v>0</v>
      </c>
      <c r="R400" s="52">
        <v>357</v>
      </c>
    </row>
    <row r="401" spans="2:18" ht="15.75">
      <c r="B401" s="42">
        <f t="shared" si="66"/>
        <v>75</v>
      </c>
      <c r="C401" s="43" t="s">
        <v>333</v>
      </c>
      <c r="D401" s="44">
        <v>41090</v>
      </c>
      <c r="E401" s="45">
        <v>35.574</v>
      </c>
      <c r="F401" s="46">
        <v>10</v>
      </c>
      <c r="G401" s="47">
        <f t="shared" si="63"/>
        <v>3.5574</v>
      </c>
      <c r="H401" s="48">
        <v>14.710262</v>
      </c>
      <c r="I401" s="48">
        <v>91.971057</v>
      </c>
      <c r="J401" s="48">
        <v>0</v>
      </c>
      <c r="K401" s="48">
        <v>0.10469</v>
      </c>
      <c r="L401" s="48">
        <v>0.254834</v>
      </c>
      <c r="M401" s="49">
        <f t="shared" si="64"/>
        <v>0.4204192</v>
      </c>
      <c r="N401" s="48">
        <v>-0.1655852</v>
      </c>
      <c r="O401" s="50">
        <v>0</v>
      </c>
      <c r="P401" s="50">
        <v>0</v>
      </c>
      <c r="Q401" s="51">
        <f t="shared" si="65"/>
        <v>0</v>
      </c>
      <c r="R401" s="52">
        <v>512</v>
      </c>
    </row>
    <row r="402" spans="2:18" ht="15.75">
      <c r="B402" s="42">
        <f t="shared" si="66"/>
        <v>76</v>
      </c>
      <c r="C402" s="43" t="s">
        <v>334</v>
      </c>
      <c r="D402" s="44">
        <v>41090</v>
      </c>
      <c r="E402" s="45">
        <v>60</v>
      </c>
      <c r="F402" s="46">
        <v>10</v>
      </c>
      <c r="G402" s="47">
        <f t="shared" si="63"/>
        <v>6</v>
      </c>
      <c r="H402" s="48">
        <v>24.3279</v>
      </c>
      <c r="I402" s="48">
        <v>64.383391</v>
      </c>
      <c r="J402" s="48">
        <v>71.534699</v>
      </c>
      <c r="K402" s="48">
        <v>0.991606</v>
      </c>
      <c r="L402" s="48">
        <v>1.124037</v>
      </c>
      <c r="M402" s="49">
        <f t="shared" si="64"/>
        <v>0.7071859999999999</v>
      </c>
      <c r="N402" s="48">
        <v>0.416851</v>
      </c>
      <c r="O402" s="50">
        <v>0</v>
      </c>
      <c r="P402" s="50">
        <v>0</v>
      </c>
      <c r="Q402" s="51">
        <f t="shared" si="65"/>
        <v>0</v>
      </c>
      <c r="R402" s="52">
        <v>2115</v>
      </c>
    </row>
    <row r="403" spans="2:18" ht="15.75">
      <c r="B403" s="42">
        <f t="shared" si="66"/>
        <v>77</v>
      </c>
      <c r="C403" s="43" t="s">
        <v>335</v>
      </c>
      <c r="D403" s="44">
        <v>41090</v>
      </c>
      <c r="E403" s="45">
        <v>230.953</v>
      </c>
      <c r="F403" s="46">
        <v>10</v>
      </c>
      <c r="G403" s="47">
        <f t="shared" si="63"/>
        <v>23.0953</v>
      </c>
      <c r="H403" s="48">
        <v>3035.637</v>
      </c>
      <c r="I403" s="48">
        <v>7693.009</v>
      </c>
      <c r="J403" s="48">
        <v>10446.418</v>
      </c>
      <c r="K403" s="48">
        <v>321.988</v>
      </c>
      <c r="L403" s="48">
        <v>544.024</v>
      </c>
      <c r="M403" s="49">
        <f t="shared" si="64"/>
        <v>107.53699999999998</v>
      </c>
      <c r="N403" s="48">
        <v>436.487</v>
      </c>
      <c r="O403" s="50">
        <v>15</v>
      </c>
      <c r="P403" s="50">
        <v>0</v>
      </c>
      <c r="Q403" s="51">
        <f t="shared" si="65"/>
        <v>15</v>
      </c>
      <c r="R403" s="52">
        <v>1873</v>
      </c>
    </row>
    <row r="404" spans="2:18" ht="15.75">
      <c r="B404" s="42">
        <f t="shared" si="66"/>
        <v>78</v>
      </c>
      <c r="C404" s="43" t="s">
        <v>336</v>
      </c>
      <c r="D404" s="44">
        <v>41090</v>
      </c>
      <c r="E404" s="45">
        <v>150</v>
      </c>
      <c r="F404" s="46">
        <v>10</v>
      </c>
      <c r="G404" s="47">
        <f t="shared" si="63"/>
        <v>15</v>
      </c>
      <c r="H404" s="48">
        <v>3607.79832</v>
      </c>
      <c r="I404" s="48">
        <v>6957.120346</v>
      </c>
      <c r="J404" s="48">
        <v>14145.53366</v>
      </c>
      <c r="K404" s="48">
        <v>471.631064</v>
      </c>
      <c r="L404" s="48">
        <v>632.675377</v>
      </c>
      <c r="M404" s="49">
        <f t="shared" si="64"/>
        <v>158.022019</v>
      </c>
      <c r="N404" s="48">
        <v>474.653358</v>
      </c>
      <c r="O404" s="50">
        <v>100</v>
      </c>
      <c r="P404" s="50">
        <v>0</v>
      </c>
      <c r="Q404" s="51">
        <f t="shared" si="65"/>
        <v>100</v>
      </c>
      <c r="R404" s="52">
        <v>199</v>
      </c>
    </row>
    <row r="405" spans="2:18" ht="15.75">
      <c r="B405" s="42">
        <f t="shared" si="66"/>
        <v>79</v>
      </c>
      <c r="C405" s="43" t="s">
        <v>337</v>
      </c>
      <c r="D405" s="44">
        <v>41090</v>
      </c>
      <c r="E405" s="45">
        <v>168</v>
      </c>
      <c r="F405" s="46">
        <v>10</v>
      </c>
      <c r="G405" s="47">
        <f t="shared" si="63"/>
        <v>16.8</v>
      </c>
      <c r="H405" s="48">
        <v>401.956271</v>
      </c>
      <c r="I405" s="48">
        <v>1484.65492</v>
      </c>
      <c r="J405" s="48">
        <v>3421.881369</v>
      </c>
      <c r="K405" s="48">
        <v>68.238889</v>
      </c>
      <c r="L405" s="48">
        <v>166.768755</v>
      </c>
      <c r="M405" s="49">
        <f t="shared" si="64"/>
        <v>40.49783599999999</v>
      </c>
      <c r="N405" s="48">
        <v>126.270919</v>
      </c>
      <c r="O405" s="50">
        <v>22.5</v>
      </c>
      <c r="P405" s="50">
        <v>0</v>
      </c>
      <c r="Q405" s="51">
        <f t="shared" si="65"/>
        <v>22.5</v>
      </c>
      <c r="R405" s="52">
        <v>641</v>
      </c>
    </row>
    <row r="406" spans="2:18" ht="15.75">
      <c r="B406" s="42">
        <f t="shared" si="66"/>
        <v>80</v>
      </c>
      <c r="C406" s="43" t="s">
        <v>338</v>
      </c>
      <c r="D406" s="44">
        <v>41090</v>
      </c>
      <c r="E406" s="45">
        <v>600</v>
      </c>
      <c r="F406" s="46">
        <v>10</v>
      </c>
      <c r="G406" s="47">
        <f t="shared" si="63"/>
        <v>60</v>
      </c>
      <c r="H406" s="48">
        <v>4380.554</v>
      </c>
      <c r="I406" s="48">
        <v>15918.212</v>
      </c>
      <c r="J406" s="48">
        <v>19274.793</v>
      </c>
      <c r="K406" s="48">
        <v>999.338</v>
      </c>
      <c r="L406" s="48">
        <v>999.23</v>
      </c>
      <c r="M406" s="49">
        <f t="shared" si="64"/>
        <v>163.86400000000003</v>
      </c>
      <c r="N406" s="48">
        <v>835.366</v>
      </c>
      <c r="O406" s="50">
        <v>17.5</v>
      </c>
      <c r="P406" s="50">
        <v>0</v>
      </c>
      <c r="Q406" s="51">
        <f t="shared" si="65"/>
        <v>17.5</v>
      </c>
      <c r="R406" s="52">
        <v>1467</v>
      </c>
    </row>
    <row r="407" spans="2:18" ht="15.75">
      <c r="B407" s="42">
        <f t="shared" si="66"/>
        <v>81</v>
      </c>
      <c r="C407" s="55" t="s">
        <v>339</v>
      </c>
      <c r="D407" s="44">
        <v>41090</v>
      </c>
      <c r="E407" s="151">
        <v>221.052</v>
      </c>
      <c r="F407" s="152">
        <v>10</v>
      </c>
      <c r="G407" s="153">
        <f t="shared" si="63"/>
        <v>22.1052</v>
      </c>
      <c r="H407" s="154">
        <v>-377.672328</v>
      </c>
      <c r="I407" s="154">
        <v>688.496911</v>
      </c>
      <c r="J407" s="154">
        <v>92.965381</v>
      </c>
      <c r="K407" s="154">
        <v>12.915705</v>
      </c>
      <c r="L407" s="154">
        <v>-25.391304</v>
      </c>
      <c r="M407" s="155">
        <f t="shared" si="64"/>
        <v>0.9341889999999999</v>
      </c>
      <c r="N407" s="154">
        <v>-26.325493</v>
      </c>
      <c r="O407" s="156">
        <v>0</v>
      </c>
      <c r="P407" s="156">
        <v>0</v>
      </c>
      <c r="Q407" s="157">
        <f t="shared" si="65"/>
        <v>0</v>
      </c>
      <c r="R407" s="158">
        <v>1811</v>
      </c>
    </row>
    <row r="408" spans="2:18" ht="15.75">
      <c r="B408" s="42">
        <f t="shared" si="66"/>
        <v>82</v>
      </c>
      <c r="C408" s="43" t="s">
        <v>340</v>
      </c>
      <c r="D408" s="44">
        <v>41090</v>
      </c>
      <c r="E408" s="45">
        <v>188.892</v>
      </c>
      <c r="F408" s="46">
        <v>10</v>
      </c>
      <c r="G408" s="47">
        <f t="shared" si="63"/>
        <v>18.8892</v>
      </c>
      <c r="H408" s="48">
        <v>-1208.261</v>
      </c>
      <c r="I408" s="48">
        <v>1267.034</v>
      </c>
      <c r="J408" s="48">
        <v>37.533</v>
      </c>
      <c r="K408" s="48">
        <v>21.596</v>
      </c>
      <c r="L408" s="48">
        <v>-41.427</v>
      </c>
      <c r="M408" s="49">
        <f t="shared" si="64"/>
        <v>-2.2269999999999968</v>
      </c>
      <c r="N408" s="48">
        <v>-39.2</v>
      </c>
      <c r="O408" s="50">
        <v>0</v>
      </c>
      <c r="P408" s="50">
        <v>0</v>
      </c>
      <c r="Q408" s="51">
        <f t="shared" si="65"/>
        <v>0</v>
      </c>
      <c r="R408" s="52">
        <v>2044</v>
      </c>
    </row>
    <row r="409" spans="2:18" ht="15.75">
      <c r="B409" s="42">
        <f t="shared" si="66"/>
        <v>83</v>
      </c>
      <c r="C409" s="43" t="s">
        <v>341</v>
      </c>
      <c r="D409" s="44">
        <v>41090</v>
      </c>
      <c r="E409" s="45">
        <v>21.59586</v>
      </c>
      <c r="F409" s="46">
        <v>10</v>
      </c>
      <c r="G409" s="47">
        <f t="shared" si="63"/>
        <v>2.159586</v>
      </c>
      <c r="H409" s="48">
        <v>103.80744</v>
      </c>
      <c r="I409" s="48">
        <v>170.590485</v>
      </c>
      <c r="J409" s="48">
        <v>111.225916</v>
      </c>
      <c r="K409" s="48">
        <v>2.684618</v>
      </c>
      <c r="L409" s="48">
        <v>-50.706308</v>
      </c>
      <c r="M409" s="49">
        <f t="shared" si="64"/>
        <v>1.237988999999999</v>
      </c>
      <c r="N409" s="48">
        <v>-51.944297</v>
      </c>
      <c r="O409" s="50">
        <v>0</v>
      </c>
      <c r="P409" s="50">
        <v>0</v>
      </c>
      <c r="Q409" s="51">
        <f t="shared" si="65"/>
        <v>0</v>
      </c>
      <c r="R409" s="52">
        <v>2254</v>
      </c>
    </row>
    <row r="410" spans="2:18" ht="15.75">
      <c r="B410" s="42">
        <f t="shared" si="66"/>
        <v>84</v>
      </c>
      <c r="C410" s="43" t="s">
        <v>342</v>
      </c>
      <c r="D410" s="44">
        <v>41090</v>
      </c>
      <c r="E410" s="45">
        <v>54</v>
      </c>
      <c r="F410" s="46">
        <v>10</v>
      </c>
      <c r="G410" s="47">
        <f t="shared" si="63"/>
        <v>5.4</v>
      </c>
      <c r="H410" s="48">
        <v>-37.656545</v>
      </c>
      <c r="I410" s="48">
        <v>45.091506</v>
      </c>
      <c r="J410" s="48">
        <v>0</v>
      </c>
      <c r="K410" s="48">
        <v>3.707391</v>
      </c>
      <c r="L410" s="48">
        <v>-2.864855</v>
      </c>
      <c r="M410" s="49">
        <f t="shared" si="64"/>
        <v>0.6060189999999999</v>
      </c>
      <c r="N410" s="48">
        <v>-3.470874</v>
      </c>
      <c r="O410" s="50">
        <v>0</v>
      </c>
      <c r="P410" s="50">
        <v>0</v>
      </c>
      <c r="Q410" s="51">
        <f t="shared" si="65"/>
        <v>0</v>
      </c>
      <c r="R410" s="52">
        <v>636</v>
      </c>
    </row>
    <row r="411" spans="2:18" ht="15.75">
      <c r="B411" s="42">
        <f t="shared" si="66"/>
        <v>85</v>
      </c>
      <c r="C411" s="43" t="s">
        <v>343</v>
      </c>
      <c r="D411" s="44">
        <v>41090</v>
      </c>
      <c r="E411" s="45">
        <v>147</v>
      </c>
      <c r="F411" s="46">
        <v>10</v>
      </c>
      <c r="G411" s="47">
        <f t="shared" si="63"/>
        <v>14.7</v>
      </c>
      <c r="H411" s="48">
        <v>306.730211</v>
      </c>
      <c r="I411" s="48">
        <v>987.416592</v>
      </c>
      <c r="J411" s="48">
        <v>1792.499017</v>
      </c>
      <c r="K411" s="48">
        <v>25.871026</v>
      </c>
      <c r="L411" s="48">
        <v>-57.55652</v>
      </c>
      <c r="M411" s="49">
        <f t="shared" si="64"/>
        <v>18.293414000000006</v>
      </c>
      <c r="N411" s="48">
        <v>-75.849934</v>
      </c>
      <c r="O411" s="50">
        <v>0</v>
      </c>
      <c r="P411" s="50">
        <v>0</v>
      </c>
      <c r="Q411" s="51">
        <f t="shared" si="65"/>
        <v>0</v>
      </c>
      <c r="R411" s="52">
        <v>965</v>
      </c>
    </row>
    <row r="412" spans="2:18" ht="15.75">
      <c r="B412" s="42">
        <f t="shared" si="66"/>
        <v>86</v>
      </c>
      <c r="C412" s="43" t="s">
        <v>344</v>
      </c>
      <c r="D412" s="44">
        <v>41090</v>
      </c>
      <c r="E412" s="45">
        <v>120.15</v>
      </c>
      <c r="F412" s="46">
        <v>10</v>
      </c>
      <c r="G412" s="47">
        <f t="shared" si="63"/>
        <v>12.015</v>
      </c>
      <c r="H412" s="48">
        <v>463.439339</v>
      </c>
      <c r="I412" s="48">
        <v>1428.9389</v>
      </c>
      <c r="J412" s="48">
        <v>3316.501821</v>
      </c>
      <c r="K412" s="48">
        <v>124.95954</v>
      </c>
      <c r="L412" s="48">
        <v>53.302521</v>
      </c>
      <c r="M412" s="49">
        <f t="shared" si="64"/>
        <v>48.024043</v>
      </c>
      <c r="N412" s="48">
        <v>5.278478</v>
      </c>
      <c r="O412" s="50">
        <v>0</v>
      </c>
      <c r="P412" s="50">
        <v>0</v>
      </c>
      <c r="Q412" s="51">
        <f t="shared" si="65"/>
        <v>0</v>
      </c>
      <c r="R412" s="52">
        <v>54</v>
      </c>
    </row>
    <row r="413" spans="2:18" ht="15.75">
      <c r="B413" s="42">
        <f t="shared" si="66"/>
        <v>87</v>
      </c>
      <c r="C413" s="43" t="s">
        <v>345</v>
      </c>
      <c r="D413" s="44">
        <v>41090</v>
      </c>
      <c r="E413" s="45">
        <v>187</v>
      </c>
      <c r="F413" s="46">
        <v>10</v>
      </c>
      <c r="G413" s="47">
        <f t="shared" si="63"/>
        <v>18.7</v>
      </c>
      <c r="H413" s="48">
        <v>1271.226882</v>
      </c>
      <c r="I413" s="48">
        <v>1851.470637</v>
      </c>
      <c r="J413" s="48">
        <v>3674.769216</v>
      </c>
      <c r="K413" s="48">
        <v>102.374102</v>
      </c>
      <c r="L413" s="48">
        <v>364.032943</v>
      </c>
      <c r="M413" s="49">
        <f t="shared" si="64"/>
        <v>34.866603</v>
      </c>
      <c r="N413" s="48">
        <v>329.16634</v>
      </c>
      <c r="O413" s="50">
        <v>50</v>
      </c>
      <c r="P413" s="50">
        <v>0</v>
      </c>
      <c r="Q413" s="51">
        <f t="shared" si="65"/>
        <v>50</v>
      </c>
      <c r="R413" s="52">
        <v>994</v>
      </c>
    </row>
    <row r="414" spans="2:18" ht="15.75">
      <c r="B414" s="42">
        <f t="shared" si="66"/>
        <v>88</v>
      </c>
      <c r="C414" s="43" t="s">
        <v>346</v>
      </c>
      <c r="D414" s="44">
        <v>41090</v>
      </c>
      <c r="E414" s="45">
        <v>1654.41844</v>
      </c>
      <c r="F414" s="46">
        <v>10</v>
      </c>
      <c r="G414" s="47">
        <f t="shared" si="63"/>
        <v>165.441844</v>
      </c>
      <c r="H414" s="48">
        <v>6074.994027</v>
      </c>
      <c r="I414" s="48">
        <v>17682.954708</v>
      </c>
      <c r="J414" s="48">
        <v>18616.942561</v>
      </c>
      <c r="K414" s="48">
        <v>1353.445371</v>
      </c>
      <c r="L414" s="48">
        <v>893.973127</v>
      </c>
      <c r="M414" s="49">
        <f t="shared" si="64"/>
        <v>194.64239799999996</v>
      </c>
      <c r="N414" s="48">
        <v>699.330729</v>
      </c>
      <c r="O414" s="50">
        <v>20</v>
      </c>
      <c r="P414" s="50">
        <v>10</v>
      </c>
      <c r="Q414" s="51">
        <f t="shared" si="65"/>
        <v>30</v>
      </c>
      <c r="R414" s="52">
        <v>6374</v>
      </c>
    </row>
    <row r="415" spans="2:18" ht="15.75">
      <c r="B415" s="42">
        <f t="shared" si="66"/>
        <v>89</v>
      </c>
      <c r="C415" s="43" t="s">
        <v>347</v>
      </c>
      <c r="D415" s="44">
        <v>41090</v>
      </c>
      <c r="E415" s="45">
        <v>3515.999</v>
      </c>
      <c r="F415" s="46">
        <v>10</v>
      </c>
      <c r="G415" s="47">
        <f t="shared" si="63"/>
        <v>351.5999</v>
      </c>
      <c r="H415" s="48">
        <v>37762.749</v>
      </c>
      <c r="I415" s="48">
        <v>56626.383</v>
      </c>
      <c r="J415" s="48">
        <v>44924.101</v>
      </c>
      <c r="K415" s="48">
        <v>1760.543</v>
      </c>
      <c r="L415" s="48">
        <v>4081.567</v>
      </c>
      <c r="M415" s="49">
        <f t="shared" si="64"/>
        <v>553</v>
      </c>
      <c r="N415" s="48">
        <v>3528.567</v>
      </c>
      <c r="O415" s="50">
        <v>35</v>
      </c>
      <c r="P415" s="50">
        <v>0</v>
      </c>
      <c r="Q415" s="51">
        <f t="shared" si="65"/>
        <v>35</v>
      </c>
      <c r="R415" s="52">
        <v>12903</v>
      </c>
    </row>
    <row r="416" spans="2:18" ht="15.75">
      <c r="B416" s="42">
        <f t="shared" si="66"/>
        <v>90</v>
      </c>
      <c r="C416" s="43" t="s">
        <v>348</v>
      </c>
      <c r="D416" s="44">
        <v>41090</v>
      </c>
      <c r="E416" s="45">
        <v>120</v>
      </c>
      <c r="F416" s="46">
        <v>10</v>
      </c>
      <c r="G416" s="47">
        <f t="shared" si="63"/>
        <v>12</v>
      </c>
      <c r="H416" s="48">
        <v>-695.734718</v>
      </c>
      <c r="I416" s="48">
        <v>2566.340966</v>
      </c>
      <c r="J416" s="48">
        <v>2278.470158</v>
      </c>
      <c r="K416" s="48">
        <v>162.367773</v>
      </c>
      <c r="L416" s="48">
        <v>-87.526353</v>
      </c>
      <c r="M416" s="49">
        <f t="shared" si="64"/>
        <v>21.937726999999995</v>
      </c>
      <c r="N416" s="48">
        <v>-109.46408</v>
      </c>
      <c r="O416" s="50">
        <v>0</v>
      </c>
      <c r="P416" s="50">
        <v>0</v>
      </c>
      <c r="Q416" s="51">
        <f t="shared" si="65"/>
        <v>0</v>
      </c>
      <c r="R416" s="52">
        <v>348</v>
      </c>
    </row>
    <row r="417" spans="2:18" ht="15.75">
      <c r="B417" s="42">
        <f t="shared" si="66"/>
        <v>91</v>
      </c>
      <c r="C417" s="43" t="s">
        <v>349</v>
      </c>
      <c r="D417" s="44">
        <v>41090</v>
      </c>
      <c r="E417" s="45">
        <v>108.04</v>
      </c>
      <c r="F417" s="46">
        <v>10</v>
      </c>
      <c r="G417" s="47">
        <f t="shared" si="63"/>
        <v>10.804</v>
      </c>
      <c r="H417" s="48">
        <v>-145.542277</v>
      </c>
      <c r="I417" s="48">
        <v>94.833819</v>
      </c>
      <c r="J417" s="48">
        <v>0</v>
      </c>
      <c r="K417" s="48">
        <v>0.962347</v>
      </c>
      <c r="L417" s="48">
        <v>-17.434699</v>
      </c>
      <c r="M417" s="49">
        <f t="shared" si="64"/>
        <v>0</v>
      </c>
      <c r="N417" s="48">
        <v>-17.434699</v>
      </c>
      <c r="O417" s="50">
        <v>0</v>
      </c>
      <c r="P417" s="50">
        <v>0</v>
      </c>
      <c r="Q417" s="51">
        <f t="shared" si="65"/>
        <v>0</v>
      </c>
      <c r="R417" s="52">
        <v>888</v>
      </c>
    </row>
    <row r="418" spans="2:18" ht="15.75">
      <c r="B418" s="42">
        <f t="shared" si="66"/>
        <v>92</v>
      </c>
      <c r="C418" s="43" t="s">
        <v>350</v>
      </c>
      <c r="D418" s="44">
        <v>41090</v>
      </c>
      <c r="E418" s="45">
        <v>34</v>
      </c>
      <c r="F418" s="46">
        <v>10</v>
      </c>
      <c r="G418" s="47">
        <f t="shared" si="63"/>
        <v>3.4</v>
      </c>
      <c r="H418" s="48">
        <v>-266.778853</v>
      </c>
      <c r="I418" s="48">
        <v>199.751673</v>
      </c>
      <c r="J418" s="48">
        <v>12.039841</v>
      </c>
      <c r="K418" s="48">
        <v>19.610681</v>
      </c>
      <c r="L418" s="48">
        <v>-55.453881</v>
      </c>
      <c r="M418" s="49">
        <f t="shared" si="64"/>
        <v>0.8228419999999943</v>
      </c>
      <c r="N418" s="48">
        <v>-56.276723</v>
      </c>
      <c r="O418" s="50">
        <v>0</v>
      </c>
      <c r="P418" s="50">
        <v>0</v>
      </c>
      <c r="Q418" s="51">
        <f t="shared" si="65"/>
        <v>0</v>
      </c>
      <c r="R418" s="52">
        <v>250</v>
      </c>
    </row>
    <row r="419" spans="2:18" ht="15.75">
      <c r="B419" s="42">
        <f t="shared" si="66"/>
        <v>93</v>
      </c>
      <c r="C419" s="43" t="s">
        <v>351</v>
      </c>
      <c r="D419" s="44">
        <v>41090</v>
      </c>
      <c r="E419" s="45">
        <v>560.4</v>
      </c>
      <c r="F419" s="46">
        <v>10</v>
      </c>
      <c r="G419" s="47">
        <f t="shared" si="63"/>
        <v>56.04</v>
      </c>
      <c r="H419" s="48">
        <v>1073.353</v>
      </c>
      <c r="I419" s="48">
        <v>3009.545</v>
      </c>
      <c r="J419" s="48">
        <v>4397.083</v>
      </c>
      <c r="K419" s="48">
        <v>91.887</v>
      </c>
      <c r="L419" s="48">
        <v>40.437</v>
      </c>
      <c r="M419" s="49">
        <f t="shared" si="64"/>
        <v>21.889999999999997</v>
      </c>
      <c r="N419" s="48">
        <v>18.547</v>
      </c>
      <c r="O419" s="50">
        <v>0</v>
      </c>
      <c r="P419" s="50">
        <v>0</v>
      </c>
      <c r="Q419" s="51">
        <f t="shared" si="65"/>
        <v>0</v>
      </c>
      <c r="R419" s="52">
        <v>1506</v>
      </c>
    </row>
    <row r="420" spans="2:18" ht="15.75">
      <c r="B420" s="42">
        <f t="shared" si="66"/>
        <v>94</v>
      </c>
      <c r="C420" s="43" t="s">
        <v>352</v>
      </c>
      <c r="D420" s="44">
        <v>41090</v>
      </c>
      <c r="E420" s="45">
        <v>173.52329</v>
      </c>
      <c r="F420" s="46">
        <v>10</v>
      </c>
      <c r="G420" s="47">
        <f t="shared" si="63"/>
        <v>17.352329</v>
      </c>
      <c r="H420" s="48">
        <v>-1766.335302</v>
      </c>
      <c r="I420" s="48">
        <v>4447.074396</v>
      </c>
      <c r="J420" s="48">
        <v>3844.878196</v>
      </c>
      <c r="K420" s="48">
        <v>266.252442</v>
      </c>
      <c r="L420" s="48">
        <v>-2726.622963</v>
      </c>
      <c r="M420" s="49">
        <f t="shared" si="64"/>
        <v>4.149366999999984</v>
      </c>
      <c r="N420" s="48">
        <v>-2730.77233</v>
      </c>
      <c r="O420" s="50">
        <v>0</v>
      </c>
      <c r="P420" s="50">
        <v>0</v>
      </c>
      <c r="Q420" s="51">
        <f t="shared" si="65"/>
        <v>0</v>
      </c>
      <c r="R420" s="52">
        <v>2864</v>
      </c>
    </row>
    <row r="421" spans="2:18" ht="15.75">
      <c r="B421" s="42">
        <f t="shared" si="66"/>
        <v>95</v>
      </c>
      <c r="C421" s="43" t="s">
        <v>353</v>
      </c>
      <c r="D421" s="44">
        <v>41090</v>
      </c>
      <c r="E421" s="45">
        <v>61.63</v>
      </c>
      <c r="F421" s="46">
        <v>10</v>
      </c>
      <c r="G421" s="47">
        <f t="shared" si="63"/>
        <v>6.163</v>
      </c>
      <c r="H421" s="48">
        <v>770.057651</v>
      </c>
      <c r="I421" s="48">
        <v>1801.418849</v>
      </c>
      <c r="J421" s="48">
        <v>4136.399063</v>
      </c>
      <c r="K421" s="48">
        <v>131.068464</v>
      </c>
      <c r="L421" s="48">
        <v>239.696591</v>
      </c>
      <c r="M421" s="49">
        <f t="shared" si="64"/>
        <v>45.53765900000002</v>
      </c>
      <c r="N421" s="48">
        <v>194.158932</v>
      </c>
      <c r="O421" s="50">
        <v>60</v>
      </c>
      <c r="P421" s="50">
        <v>0</v>
      </c>
      <c r="Q421" s="51">
        <f t="shared" si="65"/>
        <v>60</v>
      </c>
      <c r="R421" s="52">
        <v>874</v>
      </c>
    </row>
    <row r="422" spans="2:18" ht="15.75">
      <c r="B422" s="42">
        <f t="shared" si="66"/>
        <v>96</v>
      </c>
      <c r="C422" s="43" t="s">
        <v>354</v>
      </c>
      <c r="D422" s="44">
        <v>41090</v>
      </c>
      <c r="E422" s="45">
        <v>184.8</v>
      </c>
      <c r="F422" s="46">
        <v>10</v>
      </c>
      <c r="G422" s="47">
        <f t="shared" si="63"/>
        <v>18.48</v>
      </c>
      <c r="H422" s="48">
        <v>560.826846</v>
      </c>
      <c r="I422" s="48">
        <v>1651.553643</v>
      </c>
      <c r="J422" s="48">
        <v>5382.23367</v>
      </c>
      <c r="K422" s="48">
        <v>107.067796</v>
      </c>
      <c r="L422" s="48">
        <v>108.169574</v>
      </c>
      <c r="M422" s="49">
        <f t="shared" si="64"/>
        <v>30.645721999999992</v>
      </c>
      <c r="N422" s="48">
        <v>77.523852</v>
      </c>
      <c r="O422" s="50">
        <v>25</v>
      </c>
      <c r="P422" s="50">
        <v>0</v>
      </c>
      <c r="Q422" s="51">
        <f t="shared" si="65"/>
        <v>25</v>
      </c>
      <c r="R422" s="52">
        <v>611</v>
      </c>
    </row>
    <row r="423" spans="2:18" ht="15.75">
      <c r="B423" s="42">
        <f t="shared" si="66"/>
        <v>97</v>
      </c>
      <c r="C423" s="43" t="s">
        <v>355</v>
      </c>
      <c r="D423" s="44">
        <v>41090</v>
      </c>
      <c r="E423" s="45">
        <v>159.77808</v>
      </c>
      <c r="F423" s="46">
        <v>10</v>
      </c>
      <c r="G423" s="47">
        <f aca="true" t="shared" si="67" ref="G423:G454">+E423/F423</f>
        <v>15.977808</v>
      </c>
      <c r="H423" s="48">
        <v>529.631707</v>
      </c>
      <c r="I423" s="48">
        <v>1600.985486</v>
      </c>
      <c r="J423" s="48">
        <v>2075.429391</v>
      </c>
      <c r="K423" s="48">
        <v>74.127118</v>
      </c>
      <c r="L423" s="48">
        <v>86.192773</v>
      </c>
      <c r="M423" s="49">
        <f aca="true" t="shared" si="68" ref="M423:M454">+L423-N423</f>
        <v>19.789445</v>
      </c>
      <c r="N423" s="48">
        <v>66.403328</v>
      </c>
      <c r="O423" s="50">
        <v>15</v>
      </c>
      <c r="P423" s="50">
        <v>0</v>
      </c>
      <c r="Q423" s="51">
        <f aca="true" t="shared" si="69" ref="Q423:Q454">SUM(O423:P423)</f>
        <v>15</v>
      </c>
      <c r="R423" s="52">
        <v>514</v>
      </c>
    </row>
    <row r="424" spans="2:18" ht="15.75">
      <c r="B424" s="42">
        <f aca="true" t="shared" si="70" ref="B424:B455">+B423+1</f>
        <v>98</v>
      </c>
      <c r="C424" s="43" t="s">
        <v>356</v>
      </c>
      <c r="D424" s="44">
        <v>41090</v>
      </c>
      <c r="E424" s="45">
        <v>130</v>
      </c>
      <c r="F424" s="46">
        <v>10</v>
      </c>
      <c r="G424" s="47">
        <f t="shared" si="67"/>
        <v>13</v>
      </c>
      <c r="H424" s="48">
        <v>2238.689931</v>
      </c>
      <c r="I424" s="48">
        <v>9553.696772</v>
      </c>
      <c r="J424" s="48">
        <v>11141.096998</v>
      </c>
      <c r="K424" s="48">
        <v>893.506964</v>
      </c>
      <c r="L424" s="48">
        <v>157.549126</v>
      </c>
      <c r="M424" s="49">
        <f t="shared" si="68"/>
        <v>121.10928100000001</v>
      </c>
      <c r="N424" s="48">
        <v>36.439845</v>
      </c>
      <c r="O424" s="50">
        <v>0</v>
      </c>
      <c r="P424" s="50">
        <v>0</v>
      </c>
      <c r="Q424" s="51">
        <f t="shared" si="69"/>
        <v>0</v>
      </c>
      <c r="R424" s="52">
        <v>256</v>
      </c>
    </row>
    <row r="425" spans="2:18" ht="15.75">
      <c r="B425" s="42">
        <f t="shared" si="70"/>
        <v>99</v>
      </c>
      <c r="C425" s="43" t="s">
        <v>357</v>
      </c>
      <c r="D425" s="44">
        <v>41090</v>
      </c>
      <c r="E425" s="45">
        <v>250</v>
      </c>
      <c r="F425" s="46">
        <v>10</v>
      </c>
      <c r="G425" s="47">
        <f t="shared" si="67"/>
        <v>25</v>
      </c>
      <c r="H425" s="48">
        <v>-90.082992</v>
      </c>
      <c r="I425" s="48">
        <v>311.3785</v>
      </c>
      <c r="J425" s="48">
        <v>0</v>
      </c>
      <c r="K425" s="48">
        <v>11.153008</v>
      </c>
      <c r="L425" s="48">
        <v>-39.562734</v>
      </c>
      <c r="M425" s="49">
        <f t="shared" si="68"/>
        <v>-0.018571999999998923</v>
      </c>
      <c r="N425" s="48">
        <v>-39.544162</v>
      </c>
      <c r="O425" s="50">
        <v>0</v>
      </c>
      <c r="P425" s="50">
        <v>0</v>
      </c>
      <c r="Q425" s="51">
        <f t="shared" si="69"/>
        <v>0</v>
      </c>
      <c r="R425" s="52">
        <v>1103</v>
      </c>
    </row>
    <row r="426" spans="2:18" ht="15.75">
      <c r="B426" s="42">
        <f t="shared" si="70"/>
        <v>100</v>
      </c>
      <c r="C426" s="43" t="s">
        <v>358</v>
      </c>
      <c r="D426" s="44">
        <v>41090</v>
      </c>
      <c r="E426" s="45">
        <v>492.926</v>
      </c>
      <c r="F426" s="46">
        <v>10</v>
      </c>
      <c r="G426" s="47">
        <f t="shared" si="67"/>
        <v>49.2926</v>
      </c>
      <c r="H426" s="48">
        <v>391.787771</v>
      </c>
      <c r="I426" s="48">
        <v>1568.788238</v>
      </c>
      <c r="J426" s="48">
        <v>1712.919359</v>
      </c>
      <c r="K426" s="48">
        <v>18.874131</v>
      </c>
      <c r="L426" s="48">
        <v>17.774097</v>
      </c>
      <c r="M426" s="49">
        <f t="shared" si="68"/>
        <v>-14.799710999999999</v>
      </c>
      <c r="N426" s="48">
        <v>32.573808</v>
      </c>
      <c r="O426" s="50">
        <v>0</v>
      </c>
      <c r="P426" s="50">
        <v>0</v>
      </c>
      <c r="Q426" s="51">
        <f t="shared" si="69"/>
        <v>0</v>
      </c>
      <c r="R426" s="52">
        <v>929</v>
      </c>
    </row>
    <row r="427" spans="2:18" ht="15.75">
      <c r="B427" s="42">
        <f t="shared" si="70"/>
        <v>101</v>
      </c>
      <c r="C427" s="43" t="s">
        <v>359</v>
      </c>
      <c r="D427" s="44">
        <v>41090</v>
      </c>
      <c r="E427" s="45">
        <v>102.92</v>
      </c>
      <c r="F427" s="46">
        <v>10</v>
      </c>
      <c r="G427" s="47">
        <f t="shared" si="67"/>
        <v>10.292</v>
      </c>
      <c r="H427" s="48">
        <v>1297.736311</v>
      </c>
      <c r="I427" s="48">
        <v>2601.955605</v>
      </c>
      <c r="J427" s="48">
        <v>2557.935105</v>
      </c>
      <c r="K427" s="48">
        <v>140.676982</v>
      </c>
      <c r="L427" s="48">
        <v>104.471999</v>
      </c>
      <c r="M427" s="49">
        <f t="shared" si="68"/>
        <v>32.668673</v>
      </c>
      <c r="N427" s="48">
        <v>71.803326</v>
      </c>
      <c r="O427" s="50">
        <v>12.5</v>
      </c>
      <c r="P427" s="50">
        <v>0</v>
      </c>
      <c r="Q427" s="51">
        <f t="shared" si="69"/>
        <v>12.5</v>
      </c>
      <c r="R427" s="52">
        <v>689</v>
      </c>
    </row>
    <row r="428" spans="2:18" ht="15.75">
      <c r="B428" s="42">
        <f t="shared" si="70"/>
        <v>102</v>
      </c>
      <c r="C428" s="43" t="s">
        <v>360</v>
      </c>
      <c r="D428" s="44">
        <v>41090</v>
      </c>
      <c r="E428" s="45">
        <v>308.10937</v>
      </c>
      <c r="F428" s="46">
        <v>10</v>
      </c>
      <c r="G428" s="47">
        <f t="shared" si="67"/>
        <v>30.810937000000003</v>
      </c>
      <c r="H428" s="48">
        <v>1662.246298</v>
      </c>
      <c r="I428" s="48">
        <v>5935.181363</v>
      </c>
      <c r="J428" s="48">
        <v>8698.693299</v>
      </c>
      <c r="K428" s="48">
        <v>429.35813</v>
      </c>
      <c r="L428" s="48">
        <v>288.551466</v>
      </c>
      <c r="M428" s="49">
        <f t="shared" si="68"/>
        <v>28.34268800000001</v>
      </c>
      <c r="N428" s="48">
        <v>260.208778</v>
      </c>
      <c r="O428" s="50">
        <v>0</v>
      </c>
      <c r="P428" s="50">
        <v>0</v>
      </c>
      <c r="Q428" s="51">
        <f t="shared" si="69"/>
        <v>0</v>
      </c>
      <c r="R428" s="52">
        <v>1740</v>
      </c>
    </row>
    <row r="429" spans="2:18" ht="15.75">
      <c r="B429" s="42">
        <f t="shared" si="70"/>
        <v>103</v>
      </c>
      <c r="C429" s="43" t="s">
        <v>361</v>
      </c>
      <c r="D429" s="44">
        <v>41090</v>
      </c>
      <c r="E429" s="45">
        <v>360</v>
      </c>
      <c r="F429" s="46">
        <v>10</v>
      </c>
      <c r="G429" s="47">
        <f t="shared" si="67"/>
        <v>36</v>
      </c>
      <c r="H429" s="48">
        <v>566.719139</v>
      </c>
      <c r="I429" s="48">
        <v>1341.655435</v>
      </c>
      <c r="J429" s="48">
        <v>3245.032903</v>
      </c>
      <c r="K429" s="48">
        <v>73.434392</v>
      </c>
      <c r="L429" s="48">
        <v>232.531059</v>
      </c>
      <c r="M429" s="49">
        <f t="shared" si="68"/>
        <v>84.60447099999999</v>
      </c>
      <c r="N429" s="48">
        <v>147.926588</v>
      </c>
      <c r="O429" s="50">
        <v>20</v>
      </c>
      <c r="P429" s="50">
        <v>0</v>
      </c>
      <c r="Q429" s="51">
        <f t="shared" si="69"/>
        <v>20</v>
      </c>
      <c r="R429" s="52">
        <v>113</v>
      </c>
    </row>
    <row r="430" spans="2:18" ht="15.75">
      <c r="B430" s="42">
        <f t="shared" si="70"/>
        <v>104</v>
      </c>
      <c r="C430" s="43" t="s">
        <v>362</v>
      </c>
      <c r="D430" s="44">
        <v>41090</v>
      </c>
      <c r="E430" s="45">
        <v>522.144</v>
      </c>
      <c r="F430" s="46">
        <v>10</v>
      </c>
      <c r="G430" s="47">
        <f t="shared" si="67"/>
        <v>52.2144</v>
      </c>
      <c r="H430" s="48">
        <v>116.34150700000001</v>
      </c>
      <c r="I430" s="48">
        <v>1716.47021</v>
      </c>
      <c r="J430" s="48">
        <v>855.372353</v>
      </c>
      <c r="K430" s="48">
        <v>62.645988</v>
      </c>
      <c r="L430" s="48">
        <v>-81.904994</v>
      </c>
      <c r="M430" s="49">
        <f t="shared" si="68"/>
        <v>-5.637436000000008</v>
      </c>
      <c r="N430" s="48">
        <v>-76.267558</v>
      </c>
      <c r="O430" s="50">
        <v>0</v>
      </c>
      <c r="P430" s="50">
        <v>0</v>
      </c>
      <c r="Q430" s="51">
        <f t="shared" si="69"/>
        <v>0</v>
      </c>
      <c r="R430" s="52">
        <v>870</v>
      </c>
    </row>
    <row r="431" spans="2:18" ht="15.75">
      <c r="B431" s="42">
        <f t="shared" si="70"/>
        <v>105</v>
      </c>
      <c r="C431" s="43" t="s">
        <v>363</v>
      </c>
      <c r="D431" s="44">
        <v>41090</v>
      </c>
      <c r="E431" s="45">
        <v>340.685</v>
      </c>
      <c r="F431" s="46">
        <v>10</v>
      </c>
      <c r="G431" s="47">
        <f t="shared" si="67"/>
        <v>34.0685</v>
      </c>
      <c r="H431" s="48">
        <v>2330.364</v>
      </c>
      <c r="I431" s="48">
        <v>4101.104</v>
      </c>
      <c r="J431" s="48">
        <v>6390.922</v>
      </c>
      <c r="K431" s="48">
        <v>43.516</v>
      </c>
      <c r="L431" s="48">
        <v>81.75</v>
      </c>
      <c r="M431" s="49">
        <f t="shared" si="68"/>
        <v>60.811</v>
      </c>
      <c r="N431" s="48">
        <v>20.939</v>
      </c>
      <c r="O431" s="50">
        <v>10</v>
      </c>
      <c r="P431" s="50">
        <v>0</v>
      </c>
      <c r="Q431" s="51">
        <f t="shared" si="69"/>
        <v>10</v>
      </c>
      <c r="R431" s="52">
        <v>573</v>
      </c>
    </row>
    <row r="432" spans="2:18" ht="15.75">
      <c r="B432" s="42">
        <f t="shared" si="70"/>
        <v>106</v>
      </c>
      <c r="C432" s="43" t="s">
        <v>364</v>
      </c>
      <c r="D432" s="44">
        <v>41090</v>
      </c>
      <c r="E432" s="45">
        <v>150</v>
      </c>
      <c r="F432" s="46">
        <v>10</v>
      </c>
      <c r="G432" s="47">
        <f t="shared" si="67"/>
        <v>15</v>
      </c>
      <c r="H432" s="48">
        <v>-65.350803</v>
      </c>
      <c r="I432" s="48">
        <v>702.505669</v>
      </c>
      <c r="J432" s="48">
        <v>0</v>
      </c>
      <c r="K432" s="48">
        <v>0.001438</v>
      </c>
      <c r="L432" s="48">
        <v>-45.573684</v>
      </c>
      <c r="M432" s="49">
        <f t="shared" si="68"/>
        <v>0</v>
      </c>
      <c r="N432" s="48">
        <v>-45.573684</v>
      </c>
      <c r="O432" s="50">
        <v>0</v>
      </c>
      <c r="P432" s="50">
        <v>0</v>
      </c>
      <c r="Q432" s="51">
        <f t="shared" si="69"/>
        <v>0</v>
      </c>
      <c r="R432" s="52">
        <v>34</v>
      </c>
    </row>
    <row r="433" spans="2:18" ht="15.75">
      <c r="B433" s="42">
        <f t="shared" si="70"/>
        <v>107</v>
      </c>
      <c r="C433" s="43" t="s">
        <v>365</v>
      </c>
      <c r="D433" s="44">
        <v>41090</v>
      </c>
      <c r="E433" s="45">
        <v>40</v>
      </c>
      <c r="F433" s="46">
        <v>10</v>
      </c>
      <c r="G433" s="47">
        <f t="shared" si="67"/>
        <v>4</v>
      </c>
      <c r="H433" s="48">
        <v>57.156508</v>
      </c>
      <c r="I433" s="48">
        <v>283.465776</v>
      </c>
      <c r="J433" s="48">
        <v>501.806068</v>
      </c>
      <c r="K433" s="48">
        <v>15.501472</v>
      </c>
      <c r="L433" s="48">
        <v>6.420277</v>
      </c>
      <c r="M433" s="49">
        <f t="shared" si="68"/>
        <v>4.9269359999999995</v>
      </c>
      <c r="N433" s="48">
        <v>1.493341</v>
      </c>
      <c r="O433" s="50">
        <v>0</v>
      </c>
      <c r="P433" s="50">
        <v>0</v>
      </c>
      <c r="Q433" s="51">
        <f t="shared" si="69"/>
        <v>0</v>
      </c>
      <c r="R433" s="52">
        <v>168</v>
      </c>
    </row>
    <row r="434" spans="2:18" ht="15.75">
      <c r="B434" s="42">
        <f t="shared" si="70"/>
        <v>108</v>
      </c>
      <c r="C434" s="43" t="s">
        <v>366</v>
      </c>
      <c r="D434" s="44">
        <v>41090</v>
      </c>
      <c r="E434" s="45">
        <v>264.129</v>
      </c>
      <c r="F434" s="46">
        <v>10</v>
      </c>
      <c r="G434" s="47">
        <f t="shared" si="67"/>
        <v>26.4129</v>
      </c>
      <c r="H434" s="48">
        <v>1198.125</v>
      </c>
      <c r="I434" s="48">
        <v>5079</v>
      </c>
      <c r="J434" s="48">
        <v>6483.423</v>
      </c>
      <c r="K434" s="48">
        <v>251.949</v>
      </c>
      <c r="L434" s="48">
        <v>112.743</v>
      </c>
      <c r="M434" s="49">
        <f t="shared" si="68"/>
        <v>-101.4</v>
      </c>
      <c r="N434" s="48">
        <v>214.143</v>
      </c>
      <c r="O434" s="50">
        <v>20</v>
      </c>
      <c r="P434" s="50">
        <v>0</v>
      </c>
      <c r="Q434" s="51">
        <f t="shared" si="69"/>
        <v>20</v>
      </c>
      <c r="R434" s="52">
        <v>1387</v>
      </c>
    </row>
    <row r="435" spans="2:18" ht="15.75">
      <c r="B435" s="42">
        <f t="shared" si="70"/>
        <v>109</v>
      </c>
      <c r="C435" s="43" t="s">
        <v>367</v>
      </c>
      <c r="D435" s="44">
        <v>41090</v>
      </c>
      <c r="E435" s="45">
        <v>212.678</v>
      </c>
      <c r="F435" s="46">
        <v>10</v>
      </c>
      <c r="G435" s="47">
        <f t="shared" si="67"/>
        <v>21.2678</v>
      </c>
      <c r="H435" s="48">
        <v>61.555448</v>
      </c>
      <c r="I435" s="48">
        <v>496.365823</v>
      </c>
      <c r="J435" s="48">
        <v>307.851826</v>
      </c>
      <c r="K435" s="48">
        <v>3.891311</v>
      </c>
      <c r="L435" s="48">
        <v>1.679251</v>
      </c>
      <c r="M435" s="49">
        <f t="shared" si="68"/>
        <v>-0.9434989999999999</v>
      </c>
      <c r="N435" s="48">
        <v>2.62275</v>
      </c>
      <c r="O435" s="50">
        <v>0</v>
      </c>
      <c r="P435" s="50">
        <v>0</v>
      </c>
      <c r="Q435" s="51">
        <f t="shared" si="69"/>
        <v>0</v>
      </c>
      <c r="R435" s="52">
        <v>520</v>
      </c>
    </row>
    <row r="436" spans="2:18" ht="15.75">
      <c r="B436" s="42">
        <f t="shared" si="70"/>
        <v>110</v>
      </c>
      <c r="C436" s="43" t="s">
        <v>368</v>
      </c>
      <c r="D436" s="44">
        <v>41090</v>
      </c>
      <c r="E436" s="45">
        <v>33.4257</v>
      </c>
      <c r="F436" s="46">
        <v>10</v>
      </c>
      <c r="G436" s="47">
        <f t="shared" si="67"/>
        <v>3.34257</v>
      </c>
      <c r="H436" s="48">
        <v>884.804797</v>
      </c>
      <c r="I436" s="48">
        <v>3543.198374</v>
      </c>
      <c r="J436" s="48">
        <v>3927.483179</v>
      </c>
      <c r="K436" s="48">
        <v>150.579475</v>
      </c>
      <c r="L436" s="48">
        <v>178.469758</v>
      </c>
      <c r="M436" s="49">
        <f t="shared" si="68"/>
        <v>21.548118000000017</v>
      </c>
      <c r="N436" s="48">
        <v>156.92164</v>
      </c>
      <c r="O436" s="50">
        <v>30</v>
      </c>
      <c r="P436" s="50">
        <v>0</v>
      </c>
      <c r="Q436" s="51">
        <f t="shared" si="69"/>
        <v>30</v>
      </c>
      <c r="R436" s="52">
        <v>981</v>
      </c>
    </row>
    <row r="437" spans="2:18" ht="15.75">
      <c r="B437" s="42">
        <f t="shared" si="70"/>
        <v>111</v>
      </c>
      <c r="C437" s="43" t="s">
        <v>369</v>
      </c>
      <c r="D437" s="44">
        <v>41090</v>
      </c>
      <c r="E437" s="45">
        <v>87.75</v>
      </c>
      <c r="F437" s="46">
        <v>10</v>
      </c>
      <c r="G437" s="47">
        <f t="shared" si="67"/>
        <v>8.775</v>
      </c>
      <c r="H437" s="48">
        <v>210.756663</v>
      </c>
      <c r="I437" s="48">
        <v>1665.374089</v>
      </c>
      <c r="J437" s="48">
        <v>2887.502879</v>
      </c>
      <c r="K437" s="48">
        <v>61.854355</v>
      </c>
      <c r="L437" s="48">
        <v>98.219538</v>
      </c>
      <c r="M437" s="49">
        <f t="shared" si="68"/>
        <v>62.286401</v>
      </c>
      <c r="N437" s="48">
        <v>35.933137</v>
      </c>
      <c r="O437" s="50">
        <v>0</v>
      </c>
      <c r="P437" s="50">
        <v>0</v>
      </c>
      <c r="Q437" s="51">
        <f t="shared" si="69"/>
        <v>0</v>
      </c>
      <c r="R437" s="52">
        <v>1650</v>
      </c>
    </row>
    <row r="438" spans="2:18" ht="15.75">
      <c r="B438" s="42">
        <f t="shared" si="70"/>
        <v>112</v>
      </c>
      <c r="C438" s="43" t="s">
        <v>370</v>
      </c>
      <c r="D438" s="44">
        <v>41090</v>
      </c>
      <c r="E438" s="45">
        <v>44.67036</v>
      </c>
      <c r="F438" s="46">
        <v>10</v>
      </c>
      <c r="G438" s="47">
        <f t="shared" si="67"/>
        <v>4.467036</v>
      </c>
      <c r="H438" s="48">
        <v>0.387447</v>
      </c>
      <c r="I438" s="48">
        <v>1114.092671</v>
      </c>
      <c r="J438" s="48">
        <v>1533.227575</v>
      </c>
      <c r="K438" s="48">
        <v>67.960748</v>
      </c>
      <c r="L438" s="48">
        <v>-122.720629</v>
      </c>
      <c r="M438" s="49">
        <f t="shared" si="68"/>
        <v>0.8922110000000032</v>
      </c>
      <c r="N438" s="48">
        <v>-123.61284</v>
      </c>
      <c r="O438" s="50">
        <v>0</v>
      </c>
      <c r="P438" s="50">
        <v>0</v>
      </c>
      <c r="Q438" s="51">
        <f t="shared" si="69"/>
        <v>0</v>
      </c>
      <c r="R438" s="52">
        <v>696</v>
      </c>
    </row>
    <row r="439" spans="2:18" ht="15.75">
      <c r="B439" s="42">
        <f t="shared" si="70"/>
        <v>113</v>
      </c>
      <c r="C439" s="43" t="s">
        <v>371</v>
      </c>
      <c r="D439" s="44">
        <v>41090</v>
      </c>
      <c r="E439" s="45">
        <v>267.28</v>
      </c>
      <c r="F439" s="46">
        <v>10</v>
      </c>
      <c r="G439" s="47">
        <f t="shared" si="67"/>
        <v>26.727999999999998</v>
      </c>
      <c r="H439" s="48">
        <v>971.684561</v>
      </c>
      <c r="I439" s="48">
        <v>2877.615731</v>
      </c>
      <c r="J439" s="48">
        <v>2434.655671</v>
      </c>
      <c r="K439" s="48">
        <v>122.71044</v>
      </c>
      <c r="L439" s="48">
        <v>-98.246902</v>
      </c>
      <c r="M439" s="49">
        <f t="shared" si="68"/>
        <v>24.440209999999993</v>
      </c>
      <c r="N439" s="48">
        <v>-122.687112</v>
      </c>
      <c r="O439" s="50">
        <v>0</v>
      </c>
      <c r="P439" s="50">
        <v>0</v>
      </c>
      <c r="Q439" s="51">
        <f t="shared" si="69"/>
        <v>0</v>
      </c>
      <c r="R439" s="52">
        <v>585</v>
      </c>
    </row>
    <row r="440" spans="2:18" ht="15.75">
      <c r="B440" s="42">
        <f t="shared" si="70"/>
        <v>114</v>
      </c>
      <c r="C440" s="43" t="s">
        <v>372</v>
      </c>
      <c r="D440" s="44">
        <v>41090</v>
      </c>
      <c r="E440" s="45">
        <v>68.75</v>
      </c>
      <c r="F440" s="46">
        <v>10</v>
      </c>
      <c r="G440" s="47">
        <f t="shared" si="67"/>
        <v>6.875</v>
      </c>
      <c r="H440" s="48">
        <v>278.649788</v>
      </c>
      <c r="I440" s="48">
        <v>576.162162</v>
      </c>
      <c r="J440" s="48">
        <v>1012.717001</v>
      </c>
      <c r="K440" s="48">
        <v>26.978372</v>
      </c>
      <c r="L440" s="48">
        <v>76.28481</v>
      </c>
      <c r="M440" s="49">
        <f t="shared" si="68"/>
        <v>20.490992999999996</v>
      </c>
      <c r="N440" s="48">
        <v>55.793817</v>
      </c>
      <c r="O440" s="50">
        <v>65</v>
      </c>
      <c r="P440" s="50">
        <v>0</v>
      </c>
      <c r="Q440" s="51">
        <f t="shared" si="69"/>
        <v>65</v>
      </c>
      <c r="R440" s="52">
        <v>528</v>
      </c>
    </row>
    <row r="441" spans="2:18" ht="15.75">
      <c r="B441" s="42">
        <f t="shared" si="70"/>
        <v>115</v>
      </c>
      <c r="C441" s="43" t="s">
        <v>373</v>
      </c>
      <c r="D441" s="44">
        <v>41090</v>
      </c>
      <c r="E441" s="45">
        <v>196.875</v>
      </c>
      <c r="F441" s="46">
        <v>10</v>
      </c>
      <c r="G441" s="47">
        <f t="shared" si="67"/>
        <v>19.6875</v>
      </c>
      <c r="H441" s="48">
        <v>9172.704006</v>
      </c>
      <c r="I441" s="48">
        <v>13100.346647</v>
      </c>
      <c r="J441" s="48">
        <v>12811.236497</v>
      </c>
      <c r="K441" s="48">
        <v>452.693998</v>
      </c>
      <c r="L441" s="48">
        <v>963.189489</v>
      </c>
      <c r="M441" s="49">
        <f t="shared" si="68"/>
        <v>96.30419199999994</v>
      </c>
      <c r="N441" s="48">
        <v>866.885297</v>
      </c>
      <c r="O441" s="50">
        <v>50</v>
      </c>
      <c r="P441" s="50">
        <v>0</v>
      </c>
      <c r="Q441" s="51">
        <f t="shared" si="69"/>
        <v>50</v>
      </c>
      <c r="R441" s="52">
        <v>813</v>
      </c>
    </row>
    <row r="442" spans="2:18" ht="15.75">
      <c r="B442" s="42">
        <f t="shared" si="70"/>
        <v>116</v>
      </c>
      <c r="C442" s="43" t="s">
        <v>374</v>
      </c>
      <c r="D442" s="44">
        <v>41090</v>
      </c>
      <c r="E442" s="45">
        <v>200.8314</v>
      </c>
      <c r="F442" s="46">
        <v>10</v>
      </c>
      <c r="G442" s="47">
        <f t="shared" si="67"/>
        <v>20.08314</v>
      </c>
      <c r="H442" s="48">
        <v>8327.121318</v>
      </c>
      <c r="I442" s="48">
        <v>14056.506705</v>
      </c>
      <c r="J442" s="48">
        <v>21490.830237</v>
      </c>
      <c r="K442" s="48">
        <v>713.187731</v>
      </c>
      <c r="L442" s="48">
        <v>1129.942224</v>
      </c>
      <c r="M442" s="49">
        <f t="shared" si="68"/>
        <v>56.26351199999999</v>
      </c>
      <c r="N442" s="48">
        <v>1073.678712</v>
      </c>
      <c r="O442" s="50">
        <v>50</v>
      </c>
      <c r="P442" s="50">
        <v>0</v>
      </c>
      <c r="Q442" s="51">
        <f t="shared" si="69"/>
        <v>50</v>
      </c>
      <c r="R442" s="52">
        <v>631</v>
      </c>
    </row>
    <row r="443" spans="2:18" ht="15.75">
      <c r="B443" s="42">
        <f t="shared" si="70"/>
        <v>117</v>
      </c>
      <c r="C443" s="43" t="s">
        <v>375</v>
      </c>
      <c r="D443" s="44">
        <v>41090</v>
      </c>
      <c r="E443" s="45">
        <v>312</v>
      </c>
      <c r="F443" s="46">
        <v>10</v>
      </c>
      <c r="G443" s="47">
        <f t="shared" si="67"/>
        <v>31.2</v>
      </c>
      <c r="H443" s="48">
        <v>42.526</v>
      </c>
      <c r="I443" s="48">
        <v>1454.42</v>
      </c>
      <c r="J443" s="48">
        <v>2337.805</v>
      </c>
      <c r="K443" s="48">
        <v>79.981</v>
      </c>
      <c r="L443" s="48">
        <v>-38.81</v>
      </c>
      <c r="M443" s="49">
        <f t="shared" si="68"/>
        <v>22.802999999999997</v>
      </c>
      <c r="N443" s="48">
        <v>-61.613</v>
      </c>
      <c r="O443" s="50">
        <v>0</v>
      </c>
      <c r="P443" s="50">
        <v>0</v>
      </c>
      <c r="Q443" s="51">
        <f t="shared" si="69"/>
        <v>0</v>
      </c>
      <c r="R443" s="52">
        <v>2848</v>
      </c>
    </row>
    <row r="444" spans="2:18" ht="15.75">
      <c r="B444" s="42">
        <f t="shared" si="70"/>
        <v>118</v>
      </c>
      <c r="C444" s="43" t="s">
        <v>376</v>
      </c>
      <c r="D444" s="44">
        <v>41090</v>
      </c>
      <c r="E444" s="45">
        <v>298.40607</v>
      </c>
      <c r="F444" s="46">
        <v>10</v>
      </c>
      <c r="G444" s="47">
        <f t="shared" si="67"/>
        <v>29.840607</v>
      </c>
      <c r="H444" s="48">
        <v>476.85776</v>
      </c>
      <c r="I444" s="48">
        <v>1419.166204</v>
      </c>
      <c r="J444" s="48">
        <v>2010.918031</v>
      </c>
      <c r="K444" s="48">
        <v>70.182498</v>
      </c>
      <c r="L444" s="48">
        <v>199.804928</v>
      </c>
      <c r="M444" s="49">
        <f t="shared" si="68"/>
        <v>30.949943999999988</v>
      </c>
      <c r="N444" s="48">
        <v>168.854984</v>
      </c>
      <c r="O444" s="50">
        <v>0</v>
      </c>
      <c r="P444" s="50">
        <v>0</v>
      </c>
      <c r="Q444" s="51">
        <f t="shared" si="69"/>
        <v>0</v>
      </c>
      <c r="R444" s="52">
        <v>911</v>
      </c>
    </row>
    <row r="445" spans="2:18" ht="15.75">
      <c r="B445" s="42">
        <f t="shared" si="70"/>
        <v>119</v>
      </c>
      <c r="C445" s="43" t="s">
        <v>377</v>
      </c>
      <c r="D445" s="44">
        <v>41274</v>
      </c>
      <c r="E445" s="45">
        <v>120.288</v>
      </c>
      <c r="F445" s="46">
        <v>10</v>
      </c>
      <c r="G445" s="47">
        <f t="shared" si="67"/>
        <v>12.0288</v>
      </c>
      <c r="H445" s="48"/>
      <c r="I445" s="48"/>
      <c r="J445" s="48"/>
      <c r="K445" s="48"/>
      <c r="L445" s="48">
        <v>192.421</v>
      </c>
      <c r="M445" s="49">
        <f t="shared" si="68"/>
        <v>65.08099999999999</v>
      </c>
      <c r="N445" s="48">
        <v>127.34</v>
      </c>
      <c r="O445" s="50">
        <v>75</v>
      </c>
      <c r="P445" s="50">
        <v>0</v>
      </c>
      <c r="Q445" s="51">
        <f t="shared" si="69"/>
        <v>75</v>
      </c>
      <c r="R445" s="52"/>
    </row>
    <row r="446" spans="2:18" ht="15.75">
      <c r="B446" s="42">
        <f t="shared" si="70"/>
        <v>120</v>
      </c>
      <c r="C446" s="43" t="s">
        <v>378</v>
      </c>
      <c r="D446" s="44">
        <v>41090</v>
      </c>
      <c r="E446" s="45">
        <v>30</v>
      </c>
      <c r="F446" s="46">
        <v>10</v>
      </c>
      <c r="G446" s="47">
        <f t="shared" si="67"/>
        <v>3</v>
      </c>
      <c r="H446" s="48">
        <v>200.238</v>
      </c>
      <c r="I446" s="48">
        <v>528.793</v>
      </c>
      <c r="J446" s="48">
        <v>1619.546</v>
      </c>
      <c r="K446" s="48">
        <v>40.274</v>
      </c>
      <c r="L446" s="48">
        <v>26.338</v>
      </c>
      <c r="M446" s="49">
        <f t="shared" si="68"/>
        <v>5.494</v>
      </c>
      <c r="N446" s="48">
        <v>20.844</v>
      </c>
      <c r="O446" s="50">
        <v>10</v>
      </c>
      <c r="P446" s="50">
        <v>0</v>
      </c>
      <c r="Q446" s="51">
        <f t="shared" si="69"/>
        <v>10</v>
      </c>
      <c r="R446" s="52">
        <v>205</v>
      </c>
    </row>
    <row r="447" spans="2:18" ht="15.75">
      <c r="B447" s="42">
        <f t="shared" si="70"/>
        <v>121</v>
      </c>
      <c r="C447" s="43" t="s">
        <v>379</v>
      </c>
      <c r="D447" s="44">
        <v>41090</v>
      </c>
      <c r="E447" s="45">
        <v>176.36719</v>
      </c>
      <c r="F447" s="46">
        <v>10</v>
      </c>
      <c r="G447" s="47">
        <f t="shared" si="67"/>
        <v>17.636719</v>
      </c>
      <c r="H447" s="48">
        <v>-134.835501</v>
      </c>
      <c r="I447" s="48">
        <v>2428.773926</v>
      </c>
      <c r="J447" s="48">
        <v>4281.832449</v>
      </c>
      <c r="K447" s="48">
        <v>181.112606</v>
      </c>
      <c r="L447" s="48">
        <v>-269.152707</v>
      </c>
      <c r="M447" s="49">
        <f t="shared" si="68"/>
        <v>42.13484599999998</v>
      </c>
      <c r="N447" s="48">
        <v>-311.287553</v>
      </c>
      <c r="O447" s="50">
        <v>0</v>
      </c>
      <c r="P447" s="50">
        <v>0</v>
      </c>
      <c r="Q447" s="51">
        <f t="shared" si="69"/>
        <v>0</v>
      </c>
      <c r="R447" s="52">
        <v>1245</v>
      </c>
    </row>
    <row r="448" spans="2:18" ht="15.75">
      <c r="B448" s="42">
        <f t="shared" si="70"/>
        <v>122</v>
      </c>
      <c r="C448" s="43" t="s">
        <v>380</v>
      </c>
      <c r="D448" s="44">
        <v>41090</v>
      </c>
      <c r="E448" s="45">
        <v>96.6</v>
      </c>
      <c r="F448" s="46">
        <v>10</v>
      </c>
      <c r="G448" s="47">
        <f t="shared" si="67"/>
        <v>9.66</v>
      </c>
      <c r="H448" s="48">
        <v>636.786009</v>
      </c>
      <c r="I448" s="48">
        <v>1850.473051</v>
      </c>
      <c r="J448" s="48">
        <v>3985.01936</v>
      </c>
      <c r="K448" s="48">
        <v>121.260912</v>
      </c>
      <c r="L448" s="48">
        <v>91.595982</v>
      </c>
      <c r="M448" s="49">
        <f t="shared" si="68"/>
        <v>4.316130000000001</v>
      </c>
      <c r="N448" s="48">
        <v>87.279852</v>
      </c>
      <c r="O448" s="50">
        <v>35</v>
      </c>
      <c r="P448" s="50">
        <v>0</v>
      </c>
      <c r="Q448" s="51">
        <f t="shared" si="69"/>
        <v>35</v>
      </c>
      <c r="R448" s="52">
        <v>222</v>
      </c>
    </row>
    <row r="449" spans="2:18" ht="15.75">
      <c r="B449" s="42">
        <f t="shared" si="70"/>
        <v>123</v>
      </c>
      <c r="C449" s="43" t="s">
        <v>381</v>
      </c>
      <c r="D449" s="44">
        <v>41090</v>
      </c>
      <c r="E449" s="45">
        <v>179.71372</v>
      </c>
      <c r="F449" s="46">
        <v>10</v>
      </c>
      <c r="G449" s="47">
        <f t="shared" si="67"/>
        <v>17.971372</v>
      </c>
      <c r="H449" s="48">
        <v>719.733077</v>
      </c>
      <c r="I449" s="48">
        <v>2127.009599</v>
      </c>
      <c r="J449" s="48">
        <v>4172.21666</v>
      </c>
      <c r="K449" s="48">
        <v>66.884584</v>
      </c>
      <c r="L449" s="48">
        <v>143.223271</v>
      </c>
      <c r="M449" s="49">
        <f t="shared" si="68"/>
        <v>25.82959000000001</v>
      </c>
      <c r="N449" s="48">
        <v>117.393681</v>
      </c>
      <c r="O449" s="50">
        <v>10</v>
      </c>
      <c r="P449" s="50">
        <v>0</v>
      </c>
      <c r="Q449" s="51">
        <f t="shared" si="69"/>
        <v>10</v>
      </c>
      <c r="R449" s="52">
        <v>851</v>
      </c>
    </row>
    <row r="450" spans="2:18" ht="15.75">
      <c r="B450" s="42">
        <f t="shared" si="70"/>
        <v>124</v>
      </c>
      <c r="C450" s="43" t="s">
        <v>382</v>
      </c>
      <c r="D450" s="44">
        <v>41090</v>
      </c>
      <c r="E450" s="45">
        <v>86.4</v>
      </c>
      <c r="F450" s="46">
        <v>10</v>
      </c>
      <c r="G450" s="47">
        <f t="shared" si="67"/>
        <v>8.64</v>
      </c>
      <c r="H450" s="48">
        <v>577.346</v>
      </c>
      <c r="I450" s="48">
        <v>1482.013</v>
      </c>
      <c r="J450" s="48">
        <v>4198.758</v>
      </c>
      <c r="K450" s="48">
        <v>123.019</v>
      </c>
      <c r="L450" s="48">
        <v>84.75</v>
      </c>
      <c r="M450" s="49">
        <f t="shared" si="68"/>
        <v>42.402</v>
      </c>
      <c r="N450" s="48">
        <v>42.348</v>
      </c>
      <c r="O450" s="50">
        <v>12.5</v>
      </c>
      <c r="P450" s="50">
        <v>0</v>
      </c>
      <c r="Q450" s="51">
        <f t="shared" si="69"/>
        <v>12.5</v>
      </c>
      <c r="R450" s="52">
        <v>1027</v>
      </c>
    </row>
    <row r="451" spans="2:18" ht="15.75">
      <c r="B451" s="42">
        <f t="shared" si="70"/>
        <v>125</v>
      </c>
      <c r="C451" s="43" t="s">
        <v>383</v>
      </c>
      <c r="D451" s="44">
        <v>41090</v>
      </c>
      <c r="E451" s="45">
        <v>39</v>
      </c>
      <c r="F451" s="46">
        <v>10</v>
      </c>
      <c r="G451" s="47">
        <f t="shared" si="67"/>
        <v>3.9</v>
      </c>
      <c r="H451" s="48">
        <v>214.014956</v>
      </c>
      <c r="I451" s="48">
        <v>631.248386</v>
      </c>
      <c r="J451" s="48">
        <v>1061.000021</v>
      </c>
      <c r="K451" s="48">
        <v>20.266243</v>
      </c>
      <c r="L451" s="48">
        <v>44.475498</v>
      </c>
      <c r="M451" s="49">
        <f t="shared" si="68"/>
        <v>7.0316760000000045</v>
      </c>
      <c r="N451" s="48">
        <v>37.443822</v>
      </c>
      <c r="O451" s="50">
        <v>15</v>
      </c>
      <c r="P451" s="50">
        <v>0</v>
      </c>
      <c r="Q451" s="51">
        <f t="shared" si="69"/>
        <v>15</v>
      </c>
      <c r="R451" s="52">
        <v>372</v>
      </c>
    </row>
    <row r="452" spans="2:18" ht="15.75">
      <c r="B452" s="42">
        <f t="shared" si="70"/>
        <v>126</v>
      </c>
      <c r="C452" s="43" t="s">
        <v>384</v>
      </c>
      <c r="D452" s="44">
        <v>41090</v>
      </c>
      <c r="E452" s="45">
        <v>37.45</v>
      </c>
      <c r="F452" s="46">
        <v>10</v>
      </c>
      <c r="G452" s="47">
        <f t="shared" si="67"/>
        <v>3.745</v>
      </c>
      <c r="H452" s="48">
        <v>-151.36477</v>
      </c>
      <c r="I452" s="48">
        <v>949.294057</v>
      </c>
      <c r="J452" s="48">
        <v>18.092556</v>
      </c>
      <c r="K452" s="48">
        <v>23.204107</v>
      </c>
      <c r="L452" s="48">
        <v>-69.48643</v>
      </c>
      <c r="M452" s="49">
        <f t="shared" si="68"/>
        <v>1.3900270000000035</v>
      </c>
      <c r="N452" s="48">
        <v>-70.876457</v>
      </c>
      <c r="O452" s="50">
        <v>0</v>
      </c>
      <c r="P452" s="50">
        <v>0</v>
      </c>
      <c r="Q452" s="51">
        <f t="shared" si="69"/>
        <v>0</v>
      </c>
      <c r="R452" s="52">
        <v>436</v>
      </c>
    </row>
    <row r="453" spans="2:18" ht="15.75">
      <c r="B453" s="42">
        <f t="shared" si="70"/>
        <v>127</v>
      </c>
      <c r="C453" s="43" t="s">
        <v>385</v>
      </c>
      <c r="D453" s="44">
        <v>41090</v>
      </c>
      <c r="E453" s="45">
        <v>69</v>
      </c>
      <c r="F453" s="46">
        <v>10</v>
      </c>
      <c r="G453" s="47">
        <f t="shared" si="67"/>
        <v>6.9</v>
      </c>
      <c r="H453" s="48">
        <v>1478.498524</v>
      </c>
      <c r="I453" s="48">
        <v>2459.139562</v>
      </c>
      <c r="J453" s="48">
        <v>4156.183643</v>
      </c>
      <c r="K453" s="48">
        <v>71.736582</v>
      </c>
      <c r="L453" s="48">
        <v>481.45473</v>
      </c>
      <c r="M453" s="49">
        <f t="shared" si="68"/>
        <v>38.914625</v>
      </c>
      <c r="N453" s="48">
        <v>442.540105</v>
      </c>
      <c r="O453" s="50">
        <v>100</v>
      </c>
      <c r="P453" s="50">
        <v>0</v>
      </c>
      <c r="Q453" s="51">
        <f t="shared" si="69"/>
        <v>100</v>
      </c>
      <c r="R453" s="52">
        <v>937</v>
      </c>
    </row>
    <row r="454" spans="2:18" ht="15.75">
      <c r="B454" s="42">
        <f t="shared" si="70"/>
        <v>128</v>
      </c>
      <c r="C454" s="43" t="s">
        <v>386</v>
      </c>
      <c r="D454" s="44">
        <v>41090</v>
      </c>
      <c r="E454" s="45">
        <v>198</v>
      </c>
      <c r="F454" s="46">
        <v>10</v>
      </c>
      <c r="G454" s="47">
        <f t="shared" si="67"/>
        <v>19.8</v>
      </c>
      <c r="H454" s="48">
        <v>2579.781</v>
      </c>
      <c r="I454" s="48">
        <v>3948.305</v>
      </c>
      <c r="J454" s="48">
        <v>8257.042</v>
      </c>
      <c r="K454" s="48">
        <v>104.522</v>
      </c>
      <c r="L454" s="48">
        <v>433.975</v>
      </c>
      <c r="M454" s="49">
        <f t="shared" si="68"/>
        <v>87.50800000000004</v>
      </c>
      <c r="N454" s="48">
        <v>346.467</v>
      </c>
      <c r="O454" s="50">
        <v>40</v>
      </c>
      <c r="P454" s="50">
        <v>0</v>
      </c>
      <c r="Q454" s="51">
        <f t="shared" si="69"/>
        <v>40</v>
      </c>
      <c r="R454" s="52">
        <v>688</v>
      </c>
    </row>
    <row r="455" spans="2:18" ht="15.75">
      <c r="B455" s="42">
        <f t="shared" si="70"/>
        <v>129</v>
      </c>
      <c r="C455" s="43" t="s">
        <v>387</v>
      </c>
      <c r="D455" s="44">
        <v>41090</v>
      </c>
      <c r="E455" s="45">
        <v>40.5</v>
      </c>
      <c r="F455" s="46">
        <v>10</v>
      </c>
      <c r="G455" s="47">
        <f>+E455/F455</f>
        <v>4.05</v>
      </c>
      <c r="H455" s="48">
        <v>-48.5577</v>
      </c>
      <c r="I455" s="48">
        <v>145.013887</v>
      </c>
      <c r="J455" s="48">
        <v>0</v>
      </c>
      <c r="K455" s="48">
        <v>0.001916</v>
      </c>
      <c r="L455" s="48">
        <v>-17.010676</v>
      </c>
      <c r="M455" s="49">
        <f>+L455-N455</f>
        <v>0</v>
      </c>
      <c r="N455" s="48">
        <v>-17.010676</v>
      </c>
      <c r="O455" s="50">
        <v>0</v>
      </c>
      <c r="P455" s="50">
        <v>0</v>
      </c>
      <c r="Q455" s="51">
        <f>SUM(O455:P455)</f>
        <v>0</v>
      </c>
      <c r="R455" s="52">
        <v>90</v>
      </c>
    </row>
    <row r="456" spans="2:18" ht="15.75">
      <c r="B456" s="42">
        <f aca="true" t="shared" si="71" ref="B456:B465">+B455+1</f>
        <v>130</v>
      </c>
      <c r="C456" s="43" t="s">
        <v>388</v>
      </c>
      <c r="D456" s="44">
        <v>41090</v>
      </c>
      <c r="E456" s="45">
        <v>173.2475</v>
      </c>
      <c r="F456" s="46">
        <v>10</v>
      </c>
      <c r="G456" s="47">
        <f>+E456/F456</f>
        <v>17.32475</v>
      </c>
      <c r="H456" s="48">
        <v>1119.637539</v>
      </c>
      <c r="I456" s="48">
        <v>3781.960304</v>
      </c>
      <c r="J456" s="48">
        <v>5186.235261</v>
      </c>
      <c r="K456" s="48">
        <v>267.609464</v>
      </c>
      <c r="L456" s="48">
        <v>85.119323</v>
      </c>
      <c r="M456" s="49">
        <f>+L456-N456</f>
        <v>43.74411799999999</v>
      </c>
      <c r="N456" s="48">
        <v>41.375205</v>
      </c>
      <c r="O456" s="50">
        <v>10</v>
      </c>
      <c r="P456" s="50">
        <v>0</v>
      </c>
      <c r="Q456" s="51">
        <f>SUM(O456:P456)</f>
        <v>10</v>
      </c>
      <c r="R456" s="52">
        <v>1070</v>
      </c>
    </row>
    <row r="457" spans="2:18" ht="15.75">
      <c r="B457" s="42">
        <f t="shared" si="71"/>
        <v>131</v>
      </c>
      <c r="C457" s="43" t="s">
        <v>389</v>
      </c>
      <c r="D457" s="44">
        <v>41090</v>
      </c>
      <c r="E457" s="45">
        <v>492.099</v>
      </c>
      <c r="F457" s="46">
        <v>10</v>
      </c>
      <c r="G457" s="47">
        <f>+E457/F457</f>
        <v>49.2099</v>
      </c>
      <c r="H457" s="48">
        <v>2441.686</v>
      </c>
      <c r="I457" s="48">
        <v>13212.985</v>
      </c>
      <c r="J457" s="48">
        <v>12728.719</v>
      </c>
      <c r="K457" s="48">
        <v>761.125</v>
      </c>
      <c r="L457" s="48">
        <v>-17.441</v>
      </c>
      <c r="M457" s="49">
        <f>+L457-N457</f>
        <v>99.648</v>
      </c>
      <c r="N457" s="48">
        <v>-117.089</v>
      </c>
      <c r="O457" s="50">
        <v>0</v>
      </c>
      <c r="P457" s="50">
        <v>0</v>
      </c>
      <c r="Q457" s="51">
        <f>SUM(O457:P457)</f>
        <v>0</v>
      </c>
      <c r="R457" s="52">
        <v>1756</v>
      </c>
    </row>
    <row r="458" spans="2:18" ht="15.75">
      <c r="B458" s="42">
        <f t="shared" si="71"/>
        <v>132</v>
      </c>
      <c r="C458" s="43" t="s">
        <v>390</v>
      </c>
      <c r="D458" s="44">
        <v>41090</v>
      </c>
      <c r="E458" s="45">
        <v>11.10941</v>
      </c>
      <c r="F458" s="46">
        <v>10</v>
      </c>
      <c r="G458" s="47">
        <f>+E458/F458</f>
        <v>1.110941</v>
      </c>
      <c r="H458" s="48">
        <v>22.247206</v>
      </c>
      <c r="I458" s="48">
        <v>421.548282</v>
      </c>
      <c r="J458" s="48">
        <v>502.965825</v>
      </c>
      <c r="K458" s="48">
        <v>4.875455</v>
      </c>
      <c r="L458" s="48">
        <v>9.197648</v>
      </c>
      <c r="M458" s="49">
        <f>+L458-N458</f>
        <v>5.0296579999999995</v>
      </c>
      <c r="N458" s="48">
        <v>4.16799</v>
      </c>
      <c r="O458" s="50">
        <v>0</v>
      </c>
      <c r="P458" s="50">
        <v>0</v>
      </c>
      <c r="Q458" s="51">
        <f>SUM(O458:P458)</f>
        <v>0</v>
      </c>
      <c r="R458" s="52">
        <v>402</v>
      </c>
    </row>
    <row r="459" spans="2:18" ht="15.75">
      <c r="B459" s="42">
        <f t="shared" si="71"/>
        <v>133</v>
      </c>
      <c r="C459" s="43" t="s">
        <v>391</v>
      </c>
      <c r="D459" s="44">
        <v>41090</v>
      </c>
      <c r="E459" s="45">
        <v>418.222</v>
      </c>
      <c r="F459" s="46">
        <v>10</v>
      </c>
      <c r="G459" s="47">
        <f>+E459/F459</f>
        <v>41.822199999999995</v>
      </c>
      <c r="H459" s="48">
        <v>1713.606</v>
      </c>
      <c r="I459" s="48">
        <v>5177.83</v>
      </c>
      <c r="J459" s="48">
        <v>2820.669</v>
      </c>
      <c r="K459" s="48">
        <v>240.153</v>
      </c>
      <c r="L459" s="48">
        <v>367.929</v>
      </c>
      <c r="M459" s="49">
        <f>+L459-N459</f>
        <v>57.940999999999974</v>
      </c>
      <c r="N459" s="48">
        <v>309.988</v>
      </c>
      <c r="O459" s="50">
        <v>20</v>
      </c>
      <c r="P459" s="50">
        <v>0</v>
      </c>
      <c r="Q459" s="51">
        <f>SUM(O459:P459)</f>
        <v>20</v>
      </c>
      <c r="R459" s="52">
        <v>2942</v>
      </c>
    </row>
    <row r="460" spans="2:18" ht="15.75">
      <c r="B460" s="42">
        <f t="shared" si="71"/>
        <v>134</v>
      </c>
      <c r="C460" s="90" t="s">
        <v>392</v>
      </c>
      <c r="D460" s="44">
        <v>41090</v>
      </c>
      <c r="E460" s="45">
        <v>214.657</v>
      </c>
      <c r="F460" s="46">
        <v>10</v>
      </c>
      <c r="G460" s="47">
        <f>+E460/F460</f>
        <v>21.465700000000002</v>
      </c>
      <c r="H460" s="48"/>
      <c r="I460" s="48"/>
      <c r="J460" s="48"/>
      <c r="K460" s="48"/>
      <c r="L460" s="48">
        <v>-9.477</v>
      </c>
      <c r="M460" s="49">
        <f>+L460-N460</f>
        <v>0</v>
      </c>
      <c r="N460" s="48">
        <v>-9.477</v>
      </c>
      <c r="O460" s="50">
        <v>0</v>
      </c>
      <c r="P460" s="50">
        <v>0</v>
      </c>
      <c r="Q460" s="51">
        <f>SUM(O460:P460)</f>
        <v>0</v>
      </c>
      <c r="R460" s="52"/>
    </row>
    <row r="461" spans="2:18" ht="15.75">
      <c r="B461" s="42">
        <f t="shared" si="71"/>
        <v>135</v>
      </c>
      <c r="C461" s="43" t="s">
        <v>393</v>
      </c>
      <c r="D461" s="44">
        <v>41090</v>
      </c>
      <c r="E461" s="45">
        <v>12</v>
      </c>
      <c r="F461" s="46">
        <v>10</v>
      </c>
      <c r="G461" s="47">
        <f>+E461/F461</f>
        <v>1.2</v>
      </c>
      <c r="H461" s="48">
        <v>-38.073004</v>
      </c>
      <c r="I461" s="48">
        <v>276.968261</v>
      </c>
      <c r="J461" s="48">
        <v>1069.165755</v>
      </c>
      <c r="K461" s="48">
        <v>24.489849</v>
      </c>
      <c r="L461" s="48">
        <v>3.863179</v>
      </c>
      <c r="M461" s="49">
        <f>+L461-N461</f>
        <v>-3.5323749999999996</v>
      </c>
      <c r="N461" s="48">
        <v>7.395554</v>
      </c>
      <c r="O461" s="50">
        <v>0</v>
      </c>
      <c r="P461" s="50">
        <v>0</v>
      </c>
      <c r="Q461" s="51">
        <f>SUM(O461:P461)</f>
        <v>0</v>
      </c>
      <c r="R461" s="52">
        <v>293</v>
      </c>
    </row>
    <row r="462" spans="2:18" ht="15.75">
      <c r="B462" s="42">
        <f t="shared" si="71"/>
        <v>136</v>
      </c>
      <c r="C462" s="43" t="s">
        <v>394</v>
      </c>
      <c r="D462" s="44">
        <v>41090</v>
      </c>
      <c r="E462" s="45">
        <v>400</v>
      </c>
      <c r="F462" s="46">
        <v>10</v>
      </c>
      <c r="G462" s="47">
        <f>+E462/F462</f>
        <v>40</v>
      </c>
      <c r="H462" s="48">
        <v>106.17998</v>
      </c>
      <c r="I462" s="48">
        <v>1546.120657</v>
      </c>
      <c r="J462" s="48">
        <v>2376.625141</v>
      </c>
      <c r="K462" s="48">
        <v>117.145485</v>
      </c>
      <c r="L462" s="48">
        <v>-111.077552</v>
      </c>
      <c r="M462" s="49">
        <f>+L462-N462</f>
        <v>23.372642000000013</v>
      </c>
      <c r="N462" s="48">
        <v>-134.450194</v>
      </c>
      <c r="O462" s="50">
        <v>0</v>
      </c>
      <c r="P462" s="50">
        <v>0</v>
      </c>
      <c r="Q462" s="51">
        <f>SUM(O462:P462)</f>
        <v>0</v>
      </c>
      <c r="R462" s="52">
        <v>555</v>
      </c>
    </row>
    <row r="463" spans="2:18" ht="15.75">
      <c r="B463" s="42">
        <f t="shared" si="71"/>
        <v>137</v>
      </c>
      <c r="C463" s="43" t="s">
        <v>395</v>
      </c>
      <c r="D463" s="44">
        <v>41090</v>
      </c>
      <c r="E463" s="45">
        <v>340.50904</v>
      </c>
      <c r="F463" s="46">
        <v>10</v>
      </c>
      <c r="G463" s="47">
        <f>+E463/F463</f>
        <v>34.050904</v>
      </c>
      <c r="H463" s="48">
        <v>1127.411573</v>
      </c>
      <c r="I463" s="48">
        <v>3201.32791</v>
      </c>
      <c r="J463" s="48">
        <v>3792.121237</v>
      </c>
      <c r="K463" s="48">
        <v>129.336512</v>
      </c>
      <c r="L463" s="48">
        <v>62.878791</v>
      </c>
      <c r="M463" s="49">
        <f>+L463-N463</f>
        <v>52.5869</v>
      </c>
      <c r="N463" s="48">
        <v>10.291891</v>
      </c>
      <c r="O463" s="50">
        <v>0</v>
      </c>
      <c r="P463" s="50">
        <v>20</v>
      </c>
      <c r="Q463" s="51">
        <f>SUM(O463:P463)</f>
        <v>20</v>
      </c>
      <c r="R463" s="52">
        <v>3142</v>
      </c>
    </row>
    <row r="464" spans="2:18" ht="15.75">
      <c r="B464" s="42">
        <f t="shared" si="71"/>
        <v>138</v>
      </c>
      <c r="C464" s="43" t="s">
        <v>396</v>
      </c>
      <c r="D464" s="44">
        <v>41090</v>
      </c>
      <c r="E464" s="45">
        <v>594.28729</v>
      </c>
      <c r="F464" s="46">
        <v>10</v>
      </c>
      <c r="G464" s="47">
        <f>+E464/F464</f>
        <v>59.428729</v>
      </c>
      <c r="H464" s="48">
        <v>428.733461</v>
      </c>
      <c r="I464" s="48">
        <v>3005.718914</v>
      </c>
      <c r="J464" s="48">
        <v>3135.629471</v>
      </c>
      <c r="K464" s="48">
        <v>196.080169</v>
      </c>
      <c r="L464" s="48">
        <v>35.38137</v>
      </c>
      <c r="M464" s="49">
        <f>+L464-N464</f>
        <v>20.452426999999997</v>
      </c>
      <c r="N464" s="48">
        <v>14.928943</v>
      </c>
      <c r="O464" s="50">
        <v>0</v>
      </c>
      <c r="P464" s="50">
        <v>0</v>
      </c>
      <c r="Q464" s="51">
        <f>SUM(O464:P464)</f>
        <v>0</v>
      </c>
      <c r="R464" s="52">
        <v>519</v>
      </c>
    </row>
    <row r="465" spans="2:18" ht="15.75">
      <c r="B465" s="42">
        <f t="shared" si="71"/>
        <v>139</v>
      </c>
      <c r="C465" s="43" t="s">
        <v>635</v>
      </c>
      <c r="D465" s="44">
        <v>41274</v>
      </c>
      <c r="E465" s="45">
        <v>53.24</v>
      </c>
      <c r="F465" s="46">
        <v>10</v>
      </c>
      <c r="G465" s="47">
        <f>+E465/F465</f>
        <v>5.324</v>
      </c>
      <c r="H465" s="48">
        <v>333.171</v>
      </c>
      <c r="I465" s="48">
        <v>528.031</v>
      </c>
      <c r="J465" s="48">
        <v>2645.648</v>
      </c>
      <c r="K465" s="48">
        <v>32.766</v>
      </c>
      <c r="L465" s="48">
        <v>64.597</v>
      </c>
      <c r="M465" s="49">
        <f>+L465-N465</f>
        <v>19.78099999999999</v>
      </c>
      <c r="N465" s="48">
        <v>44.816</v>
      </c>
      <c r="O465" s="50">
        <v>45</v>
      </c>
      <c r="P465" s="50">
        <v>0</v>
      </c>
      <c r="Q465" s="51">
        <f>SUM(O465:P465)</f>
        <v>45</v>
      </c>
      <c r="R465" s="52">
        <v>1189</v>
      </c>
    </row>
    <row r="466" spans="2:18" ht="15.75">
      <c r="B466" s="169"/>
      <c r="C466" s="71"/>
      <c r="D466" s="71"/>
      <c r="E466" s="72"/>
      <c r="F466" s="145"/>
      <c r="G466" s="74"/>
      <c r="H466" s="75"/>
      <c r="I466" s="75"/>
      <c r="J466" s="75"/>
      <c r="K466" s="75"/>
      <c r="L466" s="75"/>
      <c r="M466" s="76"/>
      <c r="N466" s="75"/>
      <c r="O466" s="77"/>
      <c r="P466" s="77"/>
      <c r="Q466" s="78"/>
      <c r="R466" s="79"/>
    </row>
    <row r="467" spans="2:18" ht="18.75">
      <c r="B467" s="169"/>
      <c r="C467" s="140" t="s">
        <v>84</v>
      </c>
      <c r="D467" s="71"/>
      <c r="E467" s="72"/>
      <c r="F467" s="145"/>
      <c r="G467" s="74"/>
      <c r="H467" s="75"/>
      <c r="I467" s="75"/>
      <c r="J467" s="75"/>
      <c r="K467" s="75"/>
      <c r="L467" s="75"/>
      <c r="M467" s="76"/>
      <c r="N467" s="75"/>
      <c r="O467" s="77"/>
      <c r="P467" s="77"/>
      <c r="Q467" s="78"/>
      <c r="R467" s="79"/>
    </row>
    <row r="468" spans="2:18" ht="15.75">
      <c r="B468" s="42">
        <v>1</v>
      </c>
      <c r="C468" s="43" t="s">
        <v>397</v>
      </c>
      <c r="D468" s="44">
        <v>41090</v>
      </c>
      <c r="E468" s="45">
        <v>77.258</v>
      </c>
      <c r="F468" s="46">
        <v>10</v>
      </c>
      <c r="G468" s="47">
        <f aca="true" t="shared" si="72" ref="G468:G506">+E468/F468</f>
        <v>7.7258</v>
      </c>
      <c r="H468" s="48">
        <v>-336.381166</v>
      </c>
      <c r="I468" s="48">
        <v>301.472014</v>
      </c>
      <c r="J468" s="48">
        <v>0</v>
      </c>
      <c r="K468" s="48">
        <v>0.979636</v>
      </c>
      <c r="L468" s="48">
        <v>-134.146251</v>
      </c>
      <c r="M468" s="49">
        <f aca="true" t="shared" si="73" ref="M468:M506">+L468-N468</f>
        <v>0</v>
      </c>
      <c r="N468" s="48">
        <v>-134.146251</v>
      </c>
      <c r="O468" s="50">
        <v>0</v>
      </c>
      <c r="P468" s="50">
        <v>0</v>
      </c>
      <c r="Q468" s="51">
        <f aca="true" t="shared" si="74" ref="Q468:Q506">SUM(O468:P468)</f>
        <v>0</v>
      </c>
      <c r="R468" s="52">
        <v>733</v>
      </c>
    </row>
    <row r="469" spans="2:18" ht="15.75">
      <c r="B469" s="42">
        <f aca="true" t="shared" si="75" ref="B469:B506">+B468+1</f>
        <v>2</v>
      </c>
      <c r="C469" s="43" t="s">
        <v>398</v>
      </c>
      <c r="D469" s="44">
        <v>41090</v>
      </c>
      <c r="E469" s="45">
        <v>85.504</v>
      </c>
      <c r="F469" s="46">
        <v>10</v>
      </c>
      <c r="G469" s="47">
        <f t="shared" si="72"/>
        <v>8.5504</v>
      </c>
      <c r="H469" s="48">
        <v>-675.019895</v>
      </c>
      <c r="I469" s="48">
        <v>388.961818</v>
      </c>
      <c r="J469" s="48">
        <v>712.438825</v>
      </c>
      <c r="K469" s="48">
        <v>0.53584</v>
      </c>
      <c r="L469" s="48">
        <v>-43.022669</v>
      </c>
      <c r="M469" s="49">
        <f t="shared" si="73"/>
        <v>0</v>
      </c>
      <c r="N469" s="48">
        <v>-43.022669</v>
      </c>
      <c r="O469" s="50">
        <v>0</v>
      </c>
      <c r="P469" s="50">
        <v>0</v>
      </c>
      <c r="Q469" s="51">
        <f t="shared" si="74"/>
        <v>0</v>
      </c>
      <c r="R469" s="52">
        <v>1766</v>
      </c>
    </row>
    <row r="470" spans="2:18" ht="15.75">
      <c r="B470" s="42">
        <f t="shared" si="75"/>
        <v>3</v>
      </c>
      <c r="C470" s="43" t="s">
        <v>399</v>
      </c>
      <c r="D470" s="44">
        <v>41090</v>
      </c>
      <c r="E470" s="45"/>
      <c r="F470" s="46">
        <v>10</v>
      </c>
      <c r="G470" s="47">
        <f t="shared" si="72"/>
        <v>0</v>
      </c>
      <c r="H470" s="48"/>
      <c r="I470" s="48"/>
      <c r="J470" s="48"/>
      <c r="K470" s="48"/>
      <c r="L470" s="48"/>
      <c r="M470" s="49">
        <f t="shared" si="73"/>
        <v>0</v>
      </c>
      <c r="N470" s="48"/>
      <c r="O470" s="50"/>
      <c r="P470" s="50"/>
      <c r="Q470" s="51">
        <f t="shared" si="74"/>
        <v>0</v>
      </c>
      <c r="R470" s="52"/>
    </row>
    <row r="471" spans="2:18" ht="15.75">
      <c r="B471" s="42">
        <f t="shared" si="75"/>
        <v>4</v>
      </c>
      <c r="C471" s="43" t="s">
        <v>400</v>
      </c>
      <c r="D471" s="44">
        <v>41090</v>
      </c>
      <c r="E471" s="45">
        <v>8.712</v>
      </c>
      <c r="F471" s="46">
        <v>5</v>
      </c>
      <c r="G471" s="47">
        <f t="shared" si="72"/>
        <v>1.7424</v>
      </c>
      <c r="H471" s="48">
        <v>-27.596353</v>
      </c>
      <c r="I471" s="48">
        <v>30.220348</v>
      </c>
      <c r="J471" s="48">
        <v>0</v>
      </c>
      <c r="K471" s="48">
        <v>0</v>
      </c>
      <c r="L471" s="48">
        <v>-1.675104</v>
      </c>
      <c r="M471" s="49">
        <f t="shared" si="73"/>
        <v>0</v>
      </c>
      <c r="N471" s="48">
        <v>-1.675104</v>
      </c>
      <c r="O471" s="50">
        <v>0</v>
      </c>
      <c r="P471" s="50">
        <v>0</v>
      </c>
      <c r="Q471" s="51">
        <f t="shared" si="74"/>
        <v>0</v>
      </c>
      <c r="R471" s="52">
        <v>677</v>
      </c>
    </row>
    <row r="472" spans="2:18" ht="15.75">
      <c r="B472" s="42">
        <f t="shared" si="75"/>
        <v>5</v>
      </c>
      <c r="C472" s="43" t="s">
        <v>401</v>
      </c>
      <c r="D472" s="44">
        <v>41182</v>
      </c>
      <c r="E472" s="45"/>
      <c r="F472" s="46">
        <v>10</v>
      </c>
      <c r="G472" s="47">
        <f t="shared" si="72"/>
        <v>0</v>
      </c>
      <c r="H472" s="48"/>
      <c r="I472" s="48"/>
      <c r="J472" s="48"/>
      <c r="K472" s="48"/>
      <c r="L472" s="48"/>
      <c r="M472" s="49">
        <f t="shared" si="73"/>
        <v>0</v>
      </c>
      <c r="N472" s="48"/>
      <c r="O472" s="50"/>
      <c r="P472" s="50"/>
      <c r="Q472" s="51">
        <f t="shared" si="74"/>
        <v>0</v>
      </c>
      <c r="R472" s="52"/>
    </row>
    <row r="473" spans="2:18" ht="15.75">
      <c r="B473" s="42">
        <f t="shared" si="75"/>
        <v>6</v>
      </c>
      <c r="C473" s="43" t="s">
        <v>402</v>
      </c>
      <c r="D473" s="44">
        <v>41182</v>
      </c>
      <c r="E473" s="45"/>
      <c r="F473" s="46">
        <v>10</v>
      </c>
      <c r="G473" s="47">
        <f t="shared" si="72"/>
        <v>0</v>
      </c>
      <c r="H473" s="48"/>
      <c r="I473" s="48"/>
      <c r="J473" s="48"/>
      <c r="K473" s="48"/>
      <c r="L473" s="48"/>
      <c r="M473" s="49">
        <f t="shared" si="73"/>
        <v>0</v>
      </c>
      <c r="N473" s="48"/>
      <c r="O473" s="50"/>
      <c r="P473" s="50"/>
      <c r="Q473" s="51">
        <f t="shared" si="74"/>
        <v>0</v>
      </c>
      <c r="R473" s="52"/>
    </row>
    <row r="474" spans="2:18" ht="15.75">
      <c r="B474" s="42">
        <f t="shared" si="75"/>
        <v>7</v>
      </c>
      <c r="C474" s="43" t="s">
        <v>403</v>
      </c>
      <c r="D474" s="44">
        <v>41090</v>
      </c>
      <c r="E474" s="45"/>
      <c r="F474" s="46">
        <v>10</v>
      </c>
      <c r="G474" s="47">
        <f t="shared" si="72"/>
        <v>0</v>
      </c>
      <c r="H474" s="48"/>
      <c r="I474" s="48"/>
      <c r="J474" s="48"/>
      <c r="K474" s="48"/>
      <c r="L474" s="48"/>
      <c r="M474" s="49">
        <f t="shared" si="73"/>
        <v>0</v>
      </c>
      <c r="N474" s="48"/>
      <c r="O474" s="50"/>
      <c r="P474" s="50"/>
      <c r="Q474" s="51">
        <f t="shared" si="74"/>
        <v>0</v>
      </c>
      <c r="R474" s="52"/>
    </row>
    <row r="475" spans="2:18" ht="15.75">
      <c r="B475" s="42">
        <f t="shared" si="75"/>
        <v>8</v>
      </c>
      <c r="C475" s="43" t="s">
        <v>404</v>
      </c>
      <c r="D475" s="44">
        <v>41090</v>
      </c>
      <c r="E475" s="45">
        <v>40</v>
      </c>
      <c r="F475" s="46">
        <v>10</v>
      </c>
      <c r="G475" s="47">
        <f t="shared" si="72"/>
        <v>4</v>
      </c>
      <c r="H475" s="48">
        <v>-233.556465</v>
      </c>
      <c r="I475" s="48">
        <v>305.335596</v>
      </c>
      <c r="J475" s="48">
        <v>0</v>
      </c>
      <c r="K475" s="48">
        <v>7.026625</v>
      </c>
      <c r="L475" s="48">
        <v>-17.856152</v>
      </c>
      <c r="M475" s="49">
        <f t="shared" si="73"/>
        <v>0</v>
      </c>
      <c r="N475" s="48">
        <v>-17.856152</v>
      </c>
      <c r="O475" s="50">
        <v>0</v>
      </c>
      <c r="P475" s="50">
        <v>0</v>
      </c>
      <c r="Q475" s="51">
        <f t="shared" si="74"/>
        <v>0</v>
      </c>
      <c r="R475" s="52">
        <v>1051</v>
      </c>
    </row>
    <row r="476" spans="2:18" ht="15.75">
      <c r="B476" s="42">
        <f t="shared" si="75"/>
        <v>9</v>
      </c>
      <c r="C476" s="127" t="s">
        <v>405</v>
      </c>
      <c r="D476" s="44">
        <v>41090</v>
      </c>
      <c r="E476" s="128">
        <v>55.6875</v>
      </c>
      <c r="F476" s="129">
        <v>10</v>
      </c>
      <c r="G476" s="130">
        <f t="shared" si="72"/>
        <v>5.56875</v>
      </c>
      <c r="H476" s="131">
        <v>-212.729555</v>
      </c>
      <c r="I476" s="131">
        <v>582.619632</v>
      </c>
      <c r="J476" s="131">
        <v>553.458958</v>
      </c>
      <c r="K476" s="131">
        <v>22.644797</v>
      </c>
      <c r="L476" s="131">
        <v>-151.125387</v>
      </c>
      <c r="M476" s="132">
        <f t="shared" si="73"/>
        <v>-25.658326999999986</v>
      </c>
      <c r="N476" s="131">
        <v>-125.46706</v>
      </c>
      <c r="O476" s="133">
        <v>0</v>
      </c>
      <c r="P476" s="133">
        <v>0</v>
      </c>
      <c r="Q476" s="134">
        <f t="shared" si="74"/>
        <v>0</v>
      </c>
      <c r="R476" s="135">
        <v>1140</v>
      </c>
    </row>
    <row r="477" spans="2:18" ht="15.75">
      <c r="B477" s="42">
        <f t="shared" si="75"/>
        <v>10</v>
      </c>
      <c r="C477" s="43" t="s">
        <v>406</v>
      </c>
      <c r="D477" s="44">
        <v>41090</v>
      </c>
      <c r="E477" s="45">
        <v>99.09616</v>
      </c>
      <c r="F477" s="46">
        <v>10</v>
      </c>
      <c r="G477" s="47">
        <f t="shared" si="72"/>
        <v>9.909616</v>
      </c>
      <c r="H477" s="48">
        <v>88.309091</v>
      </c>
      <c r="I477" s="48">
        <v>143.274433</v>
      </c>
      <c r="J477" s="48">
        <v>0</v>
      </c>
      <c r="K477" s="48">
        <v>0.105</v>
      </c>
      <c r="L477" s="48">
        <v>-0.964156</v>
      </c>
      <c r="M477" s="49">
        <f t="shared" si="73"/>
        <v>0</v>
      </c>
      <c r="N477" s="48">
        <v>-0.964156</v>
      </c>
      <c r="O477" s="50">
        <v>0</v>
      </c>
      <c r="P477" s="50">
        <v>0</v>
      </c>
      <c r="Q477" s="51">
        <f t="shared" si="74"/>
        <v>0</v>
      </c>
      <c r="R477" s="52">
        <v>905</v>
      </c>
    </row>
    <row r="478" spans="2:18" ht="15.75">
      <c r="B478" s="42">
        <f t="shared" si="75"/>
        <v>11</v>
      </c>
      <c r="C478" s="43" t="s">
        <v>407</v>
      </c>
      <c r="D478" s="44">
        <v>41090</v>
      </c>
      <c r="E478" s="45">
        <v>13</v>
      </c>
      <c r="F478" s="46">
        <v>10</v>
      </c>
      <c r="G478" s="47">
        <f t="shared" si="72"/>
        <v>1.3</v>
      </c>
      <c r="H478" s="48">
        <v>-68.468926</v>
      </c>
      <c r="I478" s="48">
        <v>71.801269</v>
      </c>
      <c r="J478" s="48">
        <v>211.215463</v>
      </c>
      <c r="K478" s="48">
        <v>0.097734</v>
      </c>
      <c r="L478" s="48">
        <v>2.544627</v>
      </c>
      <c r="M478" s="49">
        <f t="shared" si="73"/>
        <v>1.5227060000000001</v>
      </c>
      <c r="N478" s="48">
        <v>1.021921</v>
      </c>
      <c r="O478" s="50">
        <v>0</v>
      </c>
      <c r="P478" s="50">
        <v>0</v>
      </c>
      <c r="Q478" s="51">
        <f t="shared" si="74"/>
        <v>0</v>
      </c>
      <c r="R478" s="52">
        <v>123</v>
      </c>
    </row>
    <row r="479" spans="2:18" ht="15.75">
      <c r="B479" s="42">
        <f t="shared" si="75"/>
        <v>12</v>
      </c>
      <c r="C479" s="43" t="s">
        <v>408</v>
      </c>
      <c r="D479" s="44">
        <v>41090</v>
      </c>
      <c r="E479" s="45">
        <v>142.31</v>
      </c>
      <c r="F479" s="46">
        <v>10</v>
      </c>
      <c r="G479" s="47">
        <f t="shared" si="72"/>
        <v>14.231</v>
      </c>
      <c r="H479" s="48">
        <v>1004.118</v>
      </c>
      <c r="I479" s="48">
        <v>8785.186</v>
      </c>
      <c r="J479" s="48">
        <v>5839.671</v>
      </c>
      <c r="K479" s="48">
        <v>548.939</v>
      </c>
      <c r="L479" s="48">
        <v>-186.078</v>
      </c>
      <c r="M479" s="49">
        <f t="shared" si="73"/>
        <v>58.39699999999999</v>
      </c>
      <c r="N479" s="48">
        <v>-244.475</v>
      </c>
      <c r="O479" s="50">
        <v>0</v>
      </c>
      <c r="P479" s="50">
        <v>0</v>
      </c>
      <c r="Q479" s="51">
        <f t="shared" si="74"/>
        <v>0</v>
      </c>
      <c r="R479" s="52">
        <v>1328</v>
      </c>
    </row>
    <row r="480" spans="2:18" ht="15.75">
      <c r="B480" s="42">
        <f t="shared" si="75"/>
        <v>13</v>
      </c>
      <c r="C480" s="43" t="s">
        <v>409</v>
      </c>
      <c r="D480" s="44">
        <v>41090</v>
      </c>
      <c r="E480" s="45">
        <v>46.62108</v>
      </c>
      <c r="F480" s="46">
        <v>10</v>
      </c>
      <c r="G480" s="47">
        <f t="shared" si="72"/>
        <v>4.662108</v>
      </c>
      <c r="H480" s="48">
        <v>14.172044</v>
      </c>
      <c r="I480" s="48">
        <v>270.067024</v>
      </c>
      <c r="J480" s="48">
        <v>611.224548</v>
      </c>
      <c r="K480" s="48">
        <v>21.17372</v>
      </c>
      <c r="L480" s="48">
        <v>1.586429</v>
      </c>
      <c r="M480" s="49">
        <f t="shared" si="73"/>
        <v>5.890249</v>
      </c>
      <c r="N480" s="48">
        <v>-4.30382</v>
      </c>
      <c r="O480" s="50">
        <v>0</v>
      </c>
      <c r="P480" s="50">
        <v>0</v>
      </c>
      <c r="Q480" s="51">
        <f t="shared" si="74"/>
        <v>0</v>
      </c>
      <c r="R480" s="52">
        <v>165</v>
      </c>
    </row>
    <row r="481" spans="2:18" ht="15.75">
      <c r="B481" s="42">
        <f t="shared" si="75"/>
        <v>14</v>
      </c>
      <c r="C481" s="43" t="s">
        <v>410</v>
      </c>
      <c r="D481" s="44">
        <v>41090</v>
      </c>
      <c r="E481" s="45">
        <v>163.664</v>
      </c>
      <c r="F481" s="46">
        <v>10</v>
      </c>
      <c r="G481" s="47">
        <f t="shared" si="72"/>
        <v>16.3664</v>
      </c>
      <c r="H481" s="48">
        <v>382.105</v>
      </c>
      <c r="I481" s="48">
        <v>382.465</v>
      </c>
      <c r="J481" s="48">
        <v>0</v>
      </c>
      <c r="K481" s="48">
        <v>0.004</v>
      </c>
      <c r="L481" s="48">
        <v>-35.604</v>
      </c>
      <c r="M481" s="49">
        <f t="shared" si="73"/>
        <v>0</v>
      </c>
      <c r="N481" s="48">
        <v>-35.604</v>
      </c>
      <c r="O481" s="50">
        <v>0</v>
      </c>
      <c r="P481" s="50">
        <v>0</v>
      </c>
      <c r="Q481" s="51">
        <f t="shared" si="74"/>
        <v>0</v>
      </c>
      <c r="R481" s="52">
        <v>482</v>
      </c>
    </row>
    <row r="482" spans="2:18" ht="15.75">
      <c r="B482" s="42">
        <f t="shared" si="75"/>
        <v>15</v>
      </c>
      <c r="C482" s="55" t="s">
        <v>411</v>
      </c>
      <c r="D482" s="44">
        <v>41090</v>
      </c>
      <c r="E482" s="151">
        <v>137.5</v>
      </c>
      <c r="F482" s="152">
        <v>10</v>
      </c>
      <c r="G482" s="153">
        <f t="shared" si="72"/>
        <v>13.75</v>
      </c>
      <c r="H482" s="154"/>
      <c r="I482" s="154"/>
      <c r="J482" s="154"/>
      <c r="K482" s="154"/>
      <c r="L482" s="154">
        <v>-134.735</v>
      </c>
      <c r="M482" s="155">
        <f t="shared" si="73"/>
        <v>-5.059000000000026</v>
      </c>
      <c r="N482" s="154">
        <v>-129.676</v>
      </c>
      <c r="O482" s="156">
        <v>0</v>
      </c>
      <c r="P482" s="156">
        <v>0</v>
      </c>
      <c r="Q482" s="157">
        <f t="shared" si="74"/>
        <v>0</v>
      </c>
      <c r="R482" s="158"/>
    </row>
    <row r="483" spans="2:18" ht="15.75">
      <c r="B483" s="42">
        <f t="shared" si="75"/>
        <v>16</v>
      </c>
      <c r="C483" s="43" t="s">
        <v>412</v>
      </c>
      <c r="D483" s="44">
        <v>41182</v>
      </c>
      <c r="E483" s="45"/>
      <c r="F483" s="46">
        <v>10</v>
      </c>
      <c r="G483" s="47">
        <f t="shared" si="72"/>
        <v>0</v>
      </c>
      <c r="H483" s="48"/>
      <c r="I483" s="48"/>
      <c r="J483" s="48"/>
      <c r="K483" s="48"/>
      <c r="L483" s="48"/>
      <c r="M483" s="49">
        <f t="shared" si="73"/>
        <v>0</v>
      </c>
      <c r="N483" s="48"/>
      <c r="O483" s="50"/>
      <c r="P483" s="50"/>
      <c r="Q483" s="51">
        <f t="shared" si="74"/>
        <v>0</v>
      </c>
      <c r="R483" s="52"/>
    </row>
    <row r="484" spans="2:18" ht="15.75">
      <c r="B484" s="42">
        <f t="shared" si="75"/>
        <v>17</v>
      </c>
      <c r="C484" s="43" t="s">
        <v>413</v>
      </c>
      <c r="D484" s="44">
        <v>41090</v>
      </c>
      <c r="E484" s="45">
        <v>132.716</v>
      </c>
      <c r="F484" s="46">
        <v>10</v>
      </c>
      <c r="G484" s="47">
        <f t="shared" si="72"/>
        <v>13.271600000000001</v>
      </c>
      <c r="H484" s="48">
        <v>-346.97092</v>
      </c>
      <c r="I484" s="48">
        <v>275.903319</v>
      </c>
      <c r="J484" s="48">
        <v>116.766735</v>
      </c>
      <c r="K484" s="48">
        <v>10.715589</v>
      </c>
      <c r="L484" s="48">
        <v>-24.330918</v>
      </c>
      <c r="M484" s="49">
        <f t="shared" si="73"/>
        <v>1.2767829999999982</v>
      </c>
      <c r="N484" s="48">
        <v>-25.607701</v>
      </c>
      <c r="O484" s="50">
        <v>0</v>
      </c>
      <c r="P484" s="50">
        <v>0</v>
      </c>
      <c r="Q484" s="51">
        <f t="shared" si="74"/>
        <v>0</v>
      </c>
      <c r="R484" s="52">
        <v>309</v>
      </c>
    </row>
    <row r="485" spans="2:18" ht="15.75">
      <c r="B485" s="42">
        <f t="shared" si="75"/>
        <v>18</v>
      </c>
      <c r="C485" s="43" t="s">
        <v>414</v>
      </c>
      <c r="D485" s="44">
        <v>41182</v>
      </c>
      <c r="E485" s="45">
        <v>42.5</v>
      </c>
      <c r="F485" s="46">
        <v>10</v>
      </c>
      <c r="G485" s="47">
        <f t="shared" si="72"/>
        <v>4.25</v>
      </c>
      <c r="H485" s="48">
        <v>-38.967133</v>
      </c>
      <c r="I485" s="48">
        <v>432.016539</v>
      </c>
      <c r="J485" s="48">
        <v>475.464073</v>
      </c>
      <c r="K485" s="48">
        <v>14.142619</v>
      </c>
      <c r="L485" s="48">
        <v>-87.296958</v>
      </c>
      <c r="M485" s="49">
        <f t="shared" si="73"/>
        <v>-11.306483999999998</v>
      </c>
      <c r="N485" s="48">
        <v>-75.990474</v>
      </c>
      <c r="O485" s="50">
        <v>0</v>
      </c>
      <c r="P485" s="50">
        <v>0</v>
      </c>
      <c r="Q485" s="51">
        <f t="shared" si="74"/>
        <v>0</v>
      </c>
      <c r="R485" s="52">
        <v>1037</v>
      </c>
    </row>
    <row r="486" spans="2:18" ht="15.75">
      <c r="B486" s="42">
        <f t="shared" si="75"/>
        <v>19</v>
      </c>
      <c r="C486" s="43" t="s">
        <v>415</v>
      </c>
      <c r="D486" s="44">
        <v>41090</v>
      </c>
      <c r="E486" s="45"/>
      <c r="F486" s="46">
        <v>10</v>
      </c>
      <c r="G486" s="47">
        <f t="shared" si="72"/>
        <v>0</v>
      </c>
      <c r="H486" s="48"/>
      <c r="I486" s="48"/>
      <c r="J486" s="48"/>
      <c r="K486" s="48"/>
      <c r="L486" s="48"/>
      <c r="M486" s="49">
        <f t="shared" si="73"/>
        <v>0</v>
      </c>
      <c r="N486" s="48"/>
      <c r="O486" s="50"/>
      <c r="P486" s="50"/>
      <c r="Q486" s="51">
        <f t="shared" si="74"/>
        <v>0</v>
      </c>
      <c r="R486" s="52"/>
    </row>
    <row r="487" spans="2:18" ht="15.75">
      <c r="B487" s="42">
        <f t="shared" si="75"/>
        <v>20</v>
      </c>
      <c r="C487" s="43" t="s">
        <v>416</v>
      </c>
      <c r="D487" s="44">
        <v>41090</v>
      </c>
      <c r="E487" s="45"/>
      <c r="F487" s="46">
        <v>10</v>
      </c>
      <c r="G487" s="47">
        <f t="shared" si="72"/>
        <v>0</v>
      </c>
      <c r="H487" s="48"/>
      <c r="I487" s="48"/>
      <c r="J487" s="48"/>
      <c r="K487" s="48"/>
      <c r="L487" s="48"/>
      <c r="M487" s="49">
        <f t="shared" si="73"/>
        <v>0</v>
      </c>
      <c r="N487" s="48"/>
      <c r="O487" s="50"/>
      <c r="P487" s="50"/>
      <c r="Q487" s="51">
        <f t="shared" si="74"/>
        <v>0</v>
      </c>
      <c r="R487" s="52"/>
    </row>
    <row r="488" spans="2:18" ht="15.75">
      <c r="B488" s="42">
        <f t="shared" si="75"/>
        <v>21</v>
      </c>
      <c r="C488" s="43" t="s">
        <v>417</v>
      </c>
      <c r="D488" s="44">
        <v>41090</v>
      </c>
      <c r="E488" s="45">
        <v>131.748</v>
      </c>
      <c r="F488" s="46">
        <v>10</v>
      </c>
      <c r="G488" s="47">
        <f t="shared" si="72"/>
        <v>13.1748</v>
      </c>
      <c r="H488" s="48">
        <v>-391.885</v>
      </c>
      <c r="I488" s="48">
        <v>542.088</v>
      </c>
      <c r="J488" s="48">
        <v>104.593</v>
      </c>
      <c r="K488" s="48">
        <v>2.879</v>
      </c>
      <c r="L488" s="48">
        <v>-74.144</v>
      </c>
      <c r="M488" s="49">
        <f t="shared" si="73"/>
        <v>-15.872000000000007</v>
      </c>
      <c r="N488" s="48">
        <v>-58.272</v>
      </c>
      <c r="O488" s="50">
        <v>0</v>
      </c>
      <c r="P488" s="50">
        <v>0</v>
      </c>
      <c r="Q488" s="51">
        <f t="shared" si="74"/>
        <v>0</v>
      </c>
      <c r="R488" s="52">
        <v>2013</v>
      </c>
    </row>
    <row r="489" spans="2:18" ht="15.75">
      <c r="B489" s="42">
        <f t="shared" si="75"/>
        <v>22</v>
      </c>
      <c r="C489" s="43" t="s">
        <v>418</v>
      </c>
      <c r="D489" s="44">
        <v>41182</v>
      </c>
      <c r="E489" s="45"/>
      <c r="F489" s="46">
        <v>10</v>
      </c>
      <c r="G489" s="47">
        <f t="shared" si="72"/>
        <v>0</v>
      </c>
      <c r="H489" s="48"/>
      <c r="I489" s="48"/>
      <c r="J489" s="48"/>
      <c r="K489" s="48"/>
      <c r="L489" s="48"/>
      <c r="M489" s="49">
        <f t="shared" si="73"/>
        <v>0</v>
      </c>
      <c r="N489" s="48"/>
      <c r="O489" s="50"/>
      <c r="P489" s="50"/>
      <c r="Q489" s="51">
        <f t="shared" si="74"/>
        <v>0</v>
      </c>
      <c r="R489" s="52"/>
    </row>
    <row r="490" spans="2:18" ht="15.75">
      <c r="B490" s="42">
        <f t="shared" si="75"/>
        <v>23</v>
      </c>
      <c r="C490" s="43" t="s">
        <v>419</v>
      </c>
      <c r="D490" s="44">
        <v>41090</v>
      </c>
      <c r="E490" s="45">
        <v>40</v>
      </c>
      <c r="F490" s="46">
        <v>10</v>
      </c>
      <c r="G490" s="47">
        <f t="shared" si="72"/>
        <v>4</v>
      </c>
      <c r="H490" s="48">
        <v>-2.075225</v>
      </c>
      <c r="I490" s="48">
        <v>15.062737</v>
      </c>
      <c r="J490" s="48">
        <v>0</v>
      </c>
      <c r="K490" s="48">
        <v>0</v>
      </c>
      <c r="L490" s="48">
        <v>-5.650164</v>
      </c>
      <c r="M490" s="49">
        <f t="shared" si="73"/>
        <v>0</v>
      </c>
      <c r="N490" s="48">
        <v>-5.650164</v>
      </c>
      <c r="O490" s="50">
        <v>0</v>
      </c>
      <c r="P490" s="50">
        <v>0</v>
      </c>
      <c r="Q490" s="51">
        <f t="shared" si="74"/>
        <v>0</v>
      </c>
      <c r="R490" s="52">
        <v>388</v>
      </c>
    </row>
    <row r="491" spans="2:18" ht="15.75">
      <c r="B491" s="42">
        <f t="shared" si="75"/>
        <v>24</v>
      </c>
      <c r="C491" s="43" t="s">
        <v>420</v>
      </c>
      <c r="D491" s="44">
        <v>41090</v>
      </c>
      <c r="E491" s="45">
        <v>92</v>
      </c>
      <c r="F491" s="46">
        <v>10</v>
      </c>
      <c r="G491" s="47">
        <f t="shared" si="72"/>
        <v>9.2</v>
      </c>
      <c r="H491" s="48">
        <v>49.381759</v>
      </c>
      <c r="I491" s="48">
        <v>103.026675</v>
      </c>
      <c r="J491" s="48">
        <v>0</v>
      </c>
      <c r="K491" s="48">
        <v>0</v>
      </c>
      <c r="L491" s="48">
        <v>-0.592766</v>
      </c>
      <c r="M491" s="49">
        <f t="shared" si="73"/>
        <v>0</v>
      </c>
      <c r="N491" s="48">
        <v>-0.592766</v>
      </c>
      <c r="O491" s="50">
        <v>0</v>
      </c>
      <c r="P491" s="50">
        <v>0</v>
      </c>
      <c r="Q491" s="51">
        <f t="shared" si="74"/>
        <v>0</v>
      </c>
      <c r="R491" s="52"/>
    </row>
    <row r="492" spans="2:18" ht="15.75">
      <c r="B492" s="42">
        <f t="shared" si="75"/>
        <v>25</v>
      </c>
      <c r="C492" s="43" t="s">
        <v>421</v>
      </c>
      <c r="D492" s="44">
        <v>41182</v>
      </c>
      <c r="E492" s="45"/>
      <c r="F492" s="46">
        <v>10</v>
      </c>
      <c r="G492" s="47">
        <f t="shared" si="72"/>
        <v>0</v>
      </c>
      <c r="H492" s="48"/>
      <c r="I492" s="48"/>
      <c r="J492" s="48"/>
      <c r="K492" s="48"/>
      <c r="L492" s="48"/>
      <c r="M492" s="49">
        <f t="shared" si="73"/>
        <v>0</v>
      </c>
      <c r="N492" s="48"/>
      <c r="O492" s="50"/>
      <c r="P492" s="50"/>
      <c r="Q492" s="51">
        <f t="shared" si="74"/>
        <v>0</v>
      </c>
      <c r="R492" s="52"/>
    </row>
    <row r="493" spans="2:18" ht="15.75">
      <c r="B493" s="42">
        <f t="shared" si="75"/>
        <v>26</v>
      </c>
      <c r="C493" s="43" t="s">
        <v>422</v>
      </c>
      <c r="D493" s="44">
        <v>41090</v>
      </c>
      <c r="E493" s="45">
        <v>145</v>
      </c>
      <c r="F493" s="46">
        <v>10</v>
      </c>
      <c r="G493" s="47">
        <f t="shared" si="72"/>
        <v>14.5</v>
      </c>
      <c r="H493" s="48">
        <v>41.411974</v>
      </c>
      <c r="I493" s="48">
        <v>62.393077</v>
      </c>
      <c r="J493" s="48">
        <v>3.6</v>
      </c>
      <c r="K493" s="48">
        <v>0</v>
      </c>
      <c r="L493" s="48">
        <v>-4.137907</v>
      </c>
      <c r="M493" s="49">
        <f t="shared" si="73"/>
        <v>0.043699999999999406</v>
      </c>
      <c r="N493" s="48">
        <v>-4.181607</v>
      </c>
      <c r="O493" s="50">
        <v>0</v>
      </c>
      <c r="P493" s="50">
        <v>0</v>
      </c>
      <c r="Q493" s="51">
        <f t="shared" si="74"/>
        <v>0</v>
      </c>
      <c r="R493" s="52">
        <v>1455</v>
      </c>
    </row>
    <row r="494" spans="2:18" ht="15.75">
      <c r="B494" s="42">
        <f t="shared" si="75"/>
        <v>27</v>
      </c>
      <c r="C494" s="43" t="s">
        <v>423</v>
      </c>
      <c r="D494" s="44">
        <v>41090</v>
      </c>
      <c r="E494" s="45"/>
      <c r="F494" s="46">
        <v>10</v>
      </c>
      <c r="G494" s="47">
        <f t="shared" si="72"/>
        <v>0</v>
      </c>
      <c r="H494" s="48"/>
      <c r="I494" s="48"/>
      <c r="J494" s="48"/>
      <c r="K494" s="48"/>
      <c r="L494" s="48"/>
      <c r="M494" s="49">
        <f t="shared" si="73"/>
        <v>0</v>
      </c>
      <c r="N494" s="48"/>
      <c r="O494" s="50"/>
      <c r="P494" s="50"/>
      <c r="Q494" s="51">
        <f t="shared" si="74"/>
        <v>0</v>
      </c>
      <c r="R494" s="52"/>
    </row>
    <row r="495" spans="2:18" ht="15.75">
      <c r="B495" s="42">
        <f t="shared" si="75"/>
        <v>28</v>
      </c>
      <c r="C495" s="43" t="s">
        <v>424</v>
      </c>
      <c r="D495" s="44">
        <v>41090</v>
      </c>
      <c r="E495" s="45">
        <v>230</v>
      </c>
      <c r="F495" s="46">
        <v>10</v>
      </c>
      <c r="G495" s="47">
        <f t="shared" si="72"/>
        <v>23</v>
      </c>
      <c r="H495" s="48"/>
      <c r="I495" s="48"/>
      <c r="J495" s="48"/>
      <c r="K495" s="48"/>
      <c r="L495" s="48">
        <v>-7.703</v>
      </c>
      <c r="M495" s="49">
        <f t="shared" si="73"/>
        <v>0</v>
      </c>
      <c r="N495" s="48">
        <v>-7.703</v>
      </c>
      <c r="O495" s="50">
        <v>0</v>
      </c>
      <c r="P495" s="50">
        <v>0</v>
      </c>
      <c r="Q495" s="51">
        <f t="shared" si="74"/>
        <v>0</v>
      </c>
      <c r="R495" s="52"/>
    </row>
    <row r="496" spans="2:18" ht="15.75">
      <c r="B496" s="42">
        <f t="shared" si="75"/>
        <v>29</v>
      </c>
      <c r="C496" s="43" t="s">
        <v>425</v>
      </c>
      <c r="D496" s="44">
        <v>41090</v>
      </c>
      <c r="E496" s="45">
        <v>4</v>
      </c>
      <c r="F496" s="46">
        <v>10</v>
      </c>
      <c r="G496" s="47">
        <f t="shared" si="72"/>
        <v>0.4</v>
      </c>
      <c r="H496" s="48">
        <v>-9.466008</v>
      </c>
      <c r="I496" s="48">
        <v>2.102221</v>
      </c>
      <c r="J496" s="48">
        <v>0</v>
      </c>
      <c r="K496" s="48">
        <v>0</v>
      </c>
      <c r="L496" s="48">
        <v>0.344287</v>
      </c>
      <c r="M496" s="49">
        <f t="shared" si="73"/>
        <v>0.132854</v>
      </c>
      <c r="N496" s="48">
        <v>0.211433</v>
      </c>
      <c r="O496" s="50">
        <v>0</v>
      </c>
      <c r="P496" s="50">
        <v>0</v>
      </c>
      <c r="Q496" s="51">
        <f t="shared" si="74"/>
        <v>0</v>
      </c>
      <c r="R496" s="52">
        <v>826</v>
      </c>
    </row>
    <row r="497" spans="2:18" ht="15.75">
      <c r="B497" s="42">
        <f t="shared" si="75"/>
        <v>30</v>
      </c>
      <c r="C497" s="43" t="s">
        <v>426</v>
      </c>
      <c r="D497" s="44">
        <v>41182</v>
      </c>
      <c r="E497" s="45"/>
      <c r="F497" s="46">
        <v>10</v>
      </c>
      <c r="G497" s="47">
        <f t="shared" si="72"/>
        <v>0</v>
      </c>
      <c r="H497" s="48"/>
      <c r="I497" s="48"/>
      <c r="J497" s="48"/>
      <c r="K497" s="48"/>
      <c r="L497" s="48"/>
      <c r="M497" s="49">
        <f t="shared" si="73"/>
        <v>0</v>
      </c>
      <c r="N497" s="48"/>
      <c r="O497" s="50"/>
      <c r="P497" s="50"/>
      <c r="Q497" s="51">
        <f t="shared" si="74"/>
        <v>0</v>
      </c>
      <c r="R497" s="52"/>
    </row>
    <row r="498" spans="2:18" ht="15.75">
      <c r="B498" s="42">
        <f t="shared" si="75"/>
        <v>31</v>
      </c>
      <c r="C498" s="43" t="s">
        <v>427</v>
      </c>
      <c r="D498" s="44">
        <v>41090</v>
      </c>
      <c r="E498" s="45">
        <v>39.018</v>
      </c>
      <c r="F498" s="46">
        <v>10</v>
      </c>
      <c r="G498" s="47">
        <f t="shared" si="72"/>
        <v>3.9018</v>
      </c>
      <c r="H498" s="48">
        <v>-49.969597</v>
      </c>
      <c r="I498" s="48">
        <v>25.767536</v>
      </c>
      <c r="J498" s="48">
        <v>0</v>
      </c>
      <c r="K498" s="48">
        <v>0.00318</v>
      </c>
      <c r="L498" s="48">
        <v>-1.290571</v>
      </c>
      <c r="M498" s="49">
        <f t="shared" si="73"/>
        <v>0</v>
      </c>
      <c r="N498" s="48">
        <v>-1.290571</v>
      </c>
      <c r="O498" s="50">
        <v>0</v>
      </c>
      <c r="P498" s="50">
        <v>0</v>
      </c>
      <c r="Q498" s="51">
        <f t="shared" si="74"/>
        <v>0</v>
      </c>
      <c r="R498" s="52">
        <v>1692</v>
      </c>
    </row>
    <row r="499" spans="2:18" ht="15.75">
      <c r="B499" s="42">
        <f t="shared" si="75"/>
        <v>32</v>
      </c>
      <c r="C499" s="127" t="s">
        <v>428</v>
      </c>
      <c r="D499" s="44">
        <v>41090</v>
      </c>
      <c r="E499" s="45"/>
      <c r="F499" s="46">
        <v>10</v>
      </c>
      <c r="G499" s="47">
        <f t="shared" si="72"/>
        <v>0</v>
      </c>
      <c r="H499" s="48"/>
      <c r="I499" s="48"/>
      <c r="J499" s="48"/>
      <c r="K499" s="48"/>
      <c r="L499" s="48"/>
      <c r="M499" s="49">
        <f t="shared" si="73"/>
        <v>0</v>
      </c>
      <c r="N499" s="48"/>
      <c r="O499" s="50"/>
      <c r="P499" s="50"/>
      <c r="Q499" s="51">
        <f t="shared" si="74"/>
        <v>0</v>
      </c>
      <c r="R499" s="52"/>
    </row>
    <row r="500" spans="2:18" ht="15.75">
      <c r="B500" s="42">
        <f t="shared" si="75"/>
        <v>33</v>
      </c>
      <c r="C500" s="43" t="s">
        <v>429</v>
      </c>
      <c r="D500" s="44">
        <v>41090</v>
      </c>
      <c r="E500" s="45">
        <v>157.548</v>
      </c>
      <c r="F500" s="46">
        <v>10</v>
      </c>
      <c r="G500" s="47">
        <f t="shared" si="72"/>
        <v>15.7548</v>
      </c>
      <c r="H500" s="48">
        <v>-184.73675</v>
      </c>
      <c r="I500" s="48">
        <v>0.039371</v>
      </c>
      <c r="J500" s="48">
        <v>0</v>
      </c>
      <c r="K500" s="48">
        <v>0</v>
      </c>
      <c r="L500" s="48">
        <v>37.156559</v>
      </c>
      <c r="M500" s="49">
        <f t="shared" si="73"/>
        <v>0</v>
      </c>
      <c r="N500" s="48">
        <v>37.156559</v>
      </c>
      <c r="O500" s="50">
        <v>0</v>
      </c>
      <c r="P500" s="50">
        <v>0</v>
      </c>
      <c r="Q500" s="51">
        <f t="shared" si="74"/>
        <v>0</v>
      </c>
      <c r="R500" s="52">
        <v>4113</v>
      </c>
    </row>
    <row r="501" spans="2:18" ht="15.75">
      <c r="B501" s="42">
        <f t="shared" si="75"/>
        <v>34</v>
      </c>
      <c r="C501" s="43" t="s">
        <v>430</v>
      </c>
      <c r="D501" s="44">
        <v>41090</v>
      </c>
      <c r="E501" s="45">
        <v>44.49159</v>
      </c>
      <c r="F501" s="46">
        <v>10</v>
      </c>
      <c r="G501" s="47">
        <f t="shared" si="72"/>
        <v>4.449159</v>
      </c>
      <c r="H501" s="48">
        <v>-259.92494</v>
      </c>
      <c r="I501" s="48">
        <v>444.386408</v>
      </c>
      <c r="J501" s="48">
        <v>525.05461</v>
      </c>
      <c r="K501" s="48">
        <v>28.796775</v>
      </c>
      <c r="L501" s="48">
        <v>-19.851576</v>
      </c>
      <c r="M501" s="49">
        <f t="shared" si="73"/>
        <v>-0.5775320000000015</v>
      </c>
      <c r="N501" s="48">
        <v>-19.274044</v>
      </c>
      <c r="O501" s="50">
        <v>0</v>
      </c>
      <c r="P501" s="50">
        <v>0</v>
      </c>
      <c r="Q501" s="51">
        <f t="shared" si="74"/>
        <v>0</v>
      </c>
      <c r="R501" s="52">
        <v>1104</v>
      </c>
    </row>
    <row r="502" spans="2:18" ht="15.75">
      <c r="B502" s="42">
        <f t="shared" si="75"/>
        <v>35</v>
      </c>
      <c r="C502" s="43" t="s">
        <v>431</v>
      </c>
      <c r="D502" s="44">
        <v>41090</v>
      </c>
      <c r="E502" s="45">
        <v>34.25253</v>
      </c>
      <c r="F502" s="46">
        <v>10</v>
      </c>
      <c r="G502" s="47">
        <f t="shared" si="72"/>
        <v>3.425253</v>
      </c>
      <c r="H502" s="48">
        <v>-3.841045</v>
      </c>
      <c r="I502" s="48">
        <v>2.014881</v>
      </c>
      <c r="J502" s="48">
        <v>0</v>
      </c>
      <c r="K502" s="48">
        <v>0.015124</v>
      </c>
      <c r="L502" s="48">
        <v>0.03809</v>
      </c>
      <c r="M502" s="49">
        <f t="shared" si="73"/>
        <v>0.25744</v>
      </c>
      <c r="N502" s="48">
        <v>-0.21935</v>
      </c>
      <c r="O502" s="50">
        <v>0</v>
      </c>
      <c r="P502" s="50">
        <v>0</v>
      </c>
      <c r="Q502" s="51">
        <f t="shared" si="74"/>
        <v>0</v>
      </c>
      <c r="R502" s="52">
        <v>85</v>
      </c>
    </row>
    <row r="503" spans="2:18" ht="15.75">
      <c r="B503" s="42">
        <f t="shared" si="75"/>
        <v>36</v>
      </c>
      <c r="C503" s="43" t="s">
        <v>432</v>
      </c>
      <c r="D503" s="44">
        <v>41182</v>
      </c>
      <c r="E503" s="45"/>
      <c r="F503" s="46">
        <v>10</v>
      </c>
      <c r="G503" s="47">
        <f t="shared" si="72"/>
        <v>0</v>
      </c>
      <c r="H503" s="48"/>
      <c r="I503" s="48"/>
      <c r="J503" s="48"/>
      <c r="K503" s="48"/>
      <c r="L503" s="48"/>
      <c r="M503" s="49">
        <f t="shared" si="73"/>
        <v>0</v>
      </c>
      <c r="N503" s="48"/>
      <c r="O503" s="50"/>
      <c r="P503" s="50"/>
      <c r="Q503" s="51">
        <f t="shared" si="74"/>
        <v>0</v>
      </c>
      <c r="R503" s="52"/>
    </row>
    <row r="504" spans="2:18" ht="15.75">
      <c r="B504" s="42">
        <f t="shared" si="75"/>
        <v>37</v>
      </c>
      <c r="C504" s="43" t="s">
        <v>433</v>
      </c>
      <c r="D504" s="44">
        <v>41090</v>
      </c>
      <c r="E504" s="45"/>
      <c r="F504" s="46">
        <v>10</v>
      </c>
      <c r="G504" s="47">
        <f t="shared" si="72"/>
        <v>0</v>
      </c>
      <c r="H504" s="48"/>
      <c r="I504" s="48"/>
      <c r="J504" s="48"/>
      <c r="K504" s="48"/>
      <c r="L504" s="48"/>
      <c r="M504" s="49">
        <f t="shared" si="73"/>
        <v>0</v>
      </c>
      <c r="N504" s="48"/>
      <c r="O504" s="50"/>
      <c r="P504" s="50"/>
      <c r="Q504" s="51">
        <f t="shared" si="74"/>
        <v>0</v>
      </c>
      <c r="R504" s="52"/>
    </row>
    <row r="505" spans="2:18" ht="15.75">
      <c r="B505" s="42">
        <f t="shared" si="75"/>
        <v>38</v>
      </c>
      <c r="C505" s="43" t="s">
        <v>434</v>
      </c>
      <c r="D505" s="44">
        <v>41090</v>
      </c>
      <c r="E505" s="45"/>
      <c r="F505" s="46">
        <v>10</v>
      </c>
      <c r="G505" s="47">
        <f t="shared" si="72"/>
        <v>0</v>
      </c>
      <c r="H505" s="48"/>
      <c r="I505" s="48"/>
      <c r="J505" s="48"/>
      <c r="K505" s="48"/>
      <c r="L505" s="48"/>
      <c r="M505" s="49">
        <f t="shared" si="73"/>
        <v>0</v>
      </c>
      <c r="N505" s="48"/>
      <c r="O505" s="50"/>
      <c r="P505" s="50"/>
      <c r="Q505" s="51">
        <f t="shared" si="74"/>
        <v>0</v>
      </c>
      <c r="R505" s="52"/>
    </row>
    <row r="506" spans="2:18" ht="15.75">
      <c r="B506" s="42">
        <f t="shared" si="75"/>
        <v>39</v>
      </c>
      <c r="C506" s="43" t="s">
        <v>435</v>
      </c>
      <c r="D506" s="44">
        <v>41090</v>
      </c>
      <c r="E506" s="45">
        <v>98.6</v>
      </c>
      <c r="F506" s="46">
        <v>10</v>
      </c>
      <c r="G506" s="47">
        <f t="shared" si="72"/>
        <v>9.86</v>
      </c>
      <c r="H506" s="48"/>
      <c r="I506" s="48"/>
      <c r="J506" s="48"/>
      <c r="K506" s="48"/>
      <c r="L506" s="48">
        <v>-0.348</v>
      </c>
      <c r="M506" s="49">
        <f t="shared" si="73"/>
        <v>0.31400000000000006</v>
      </c>
      <c r="N506" s="48">
        <v>-0.662</v>
      </c>
      <c r="O506" s="50">
        <v>0</v>
      </c>
      <c r="P506" s="50">
        <v>0</v>
      </c>
      <c r="Q506" s="51">
        <f t="shared" si="74"/>
        <v>0</v>
      </c>
      <c r="R506" s="52"/>
    </row>
    <row r="507" spans="2:18" ht="15.75">
      <c r="B507" s="42"/>
      <c r="C507" s="43"/>
      <c r="D507" s="43"/>
      <c r="E507" s="45"/>
      <c r="F507" s="46"/>
      <c r="G507" s="47"/>
      <c r="H507" s="48"/>
      <c r="I507" s="48"/>
      <c r="J507" s="48"/>
      <c r="K507" s="48"/>
      <c r="L507" s="48"/>
      <c r="M507" s="49"/>
      <c r="N507" s="48"/>
      <c r="O507" s="50"/>
      <c r="P507" s="50"/>
      <c r="Q507" s="51"/>
      <c r="R507" s="52"/>
    </row>
    <row r="508" spans="2:18" s="103" customFormat="1" ht="15.75">
      <c r="B508" s="95">
        <f>COUNT(B327:B507)</f>
        <v>178</v>
      </c>
      <c r="C508" s="96"/>
      <c r="D508" s="96"/>
      <c r="E508" s="96">
        <f>SUBTOTAL(9,E327:E507)</f>
        <v>49995.57988799997</v>
      </c>
      <c r="F508" s="90"/>
      <c r="G508" s="98">
        <f aca="true" t="shared" si="76" ref="G508:N508">SUBTOTAL(9,G327:G507)</f>
        <v>5087.642535799997</v>
      </c>
      <c r="H508" s="96">
        <f t="shared" si="76"/>
        <v>177528.569218</v>
      </c>
      <c r="I508" s="96">
        <f t="shared" si="76"/>
        <v>600014.261082</v>
      </c>
      <c r="J508" s="96">
        <f t="shared" si="76"/>
        <v>630046.811769</v>
      </c>
      <c r="K508" s="96">
        <f t="shared" si="76"/>
        <v>29335.673449000005</v>
      </c>
      <c r="L508" s="96">
        <f t="shared" si="76"/>
        <v>293.62123599999666</v>
      </c>
      <c r="M508" s="98">
        <f t="shared" si="76"/>
        <v>5884.823218200005</v>
      </c>
      <c r="N508" s="96">
        <f t="shared" si="76"/>
        <v>-5591.201982200002</v>
      </c>
      <c r="O508" s="142"/>
      <c r="P508" s="142"/>
      <c r="Q508" s="101"/>
      <c r="R508" s="102">
        <f>SUBTOTAL(9,R327:R507)</f>
        <v>199771</v>
      </c>
    </row>
    <row r="509" spans="2:18" ht="15.75">
      <c r="B509" s="104"/>
      <c r="C509" s="105"/>
      <c r="D509" s="105"/>
      <c r="E509" s="107"/>
      <c r="F509" s="108"/>
      <c r="G509" s="109"/>
      <c r="H509" s="110"/>
      <c r="I509" s="110"/>
      <c r="J509" s="110"/>
      <c r="K509" s="110"/>
      <c r="L509" s="110"/>
      <c r="M509" s="111"/>
      <c r="N509" s="110"/>
      <c r="O509" s="112"/>
      <c r="P509" s="112"/>
      <c r="Q509" s="113"/>
      <c r="R509" s="114"/>
    </row>
    <row r="510" spans="2:18" ht="15.75">
      <c r="B510" s="70"/>
      <c r="C510" s="71"/>
      <c r="D510" s="71"/>
      <c r="E510" s="72"/>
      <c r="F510" s="73"/>
      <c r="G510" s="74"/>
      <c r="H510" s="75"/>
      <c r="I510" s="75"/>
      <c r="J510" s="75"/>
      <c r="K510" s="75"/>
      <c r="L510" s="75"/>
      <c r="M510" s="76"/>
      <c r="N510" s="75"/>
      <c r="O510" s="77"/>
      <c r="P510" s="77"/>
      <c r="Q510" s="78"/>
      <c r="R510" s="79"/>
    </row>
    <row r="511" spans="2:18" ht="18">
      <c r="B511" s="70"/>
      <c r="C511" s="35" t="s">
        <v>436</v>
      </c>
      <c r="D511" s="80"/>
      <c r="E511" s="72"/>
      <c r="F511" s="73"/>
      <c r="G511" s="74"/>
      <c r="H511" s="75"/>
      <c r="I511" s="75"/>
      <c r="J511" s="75"/>
      <c r="K511" s="75"/>
      <c r="L511" s="75"/>
      <c r="M511" s="76"/>
      <c r="N511" s="75"/>
      <c r="O511" s="77"/>
      <c r="P511" s="77"/>
      <c r="Q511" s="78"/>
      <c r="R511" s="79"/>
    </row>
    <row r="512" spans="2:18" ht="15.75">
      <c r="B512" s="116"/>
      <c r="C512" s="117"/>
      <c r="D512" s="117"/>
      <c r="E512" s="118"/>
      <c r="F512" s="119"/>
      <c r="G512" s="120"/>
      <c r="H512" s="121"/>
      <c r="I512" s="121"/>
      <c r="J512" s="121"/>
      <c r="K512" s="121"/>
      <c r="L512" s="121"/>
      <c r="M512" s="122"/>
      <c r="N512" s="121"/>
      <c r="O512" s="123"/>
      <c r="P512" s="123"/>
      <c r="Q512" s="124"/>
      <c r="R512" s="125"/>
    </row>
    <row r="513" spans="2:18" ht="15.75">
      <c r="B513" s="143">
        <v>1</v>
      </c>
      <c r="C513" s="170" t="s">
        <v>437</v>
      </c>
      <c r="D513" s="44">
        <v>41090</v>
      </c>
      <c r="E513" s="128">
        <v>12.01841</v>
      </c>
      <c r="F513" s="129">
        <v>10</v>
      </c>
      <c r="G513" s="130">
        <f>+E513/F513</f>
        <v>1.201841</v>
      </c>
      <c r="H513" s="131">
        <v>249.373361</v>
      </c>
      <c r="I513" s="131">
        <v>774.596376</v>
      </c>
      <c r="J513" s="131">
        <v>701.348235</v>
      </c>
      <c r="K513" s="131">
        <v>1.269259</v>
      </c>
      <c r="L513" s="131">
        <v>145.384071</v>
      </c>
      <c r="M513" s="132">
        <f>+L513-N513</f>
        <v>10.46966900000001</v>
      </c>
      <c r="N513" s="131">
        <v>134.914402</v>
      </c>
      <c r="O513" s="133">
        <v>50</v>
      </c>
      <c r="P513" s="133">
        <v>0</v>
      </c>
      <c r="Q513" s="134">
        <f>SUM(O513:P513)</f>
        <v>50</v>
      </c>
      <c r="R513" s="135">
        <v>727</v>
      </c>
    </row>
    <row r="514" spans="2:18" ht="15.75">
      <c r="B514" s="144">
        <f>+B513+1</f>
        <v>2</v>
      </c>
      <c r="C514" s="43" t="s">
        <v>438</v>
      </c>
      <c r="D514" s="44">
        <v>41274</v>
      </c>
      <c r="E514" s="45">
        <v>2554.938</v>
      </c>
      <c r="F514" s="46">
        <v>10</v>
      </c>
      <c r="G514" s="47">
        <f>+E514/F514</f>
        <v>255.49380000000002</v>
      </c>
      <c r="H514" s="48">
        <v>4107.4</v>
      </c>
      <c r="I514" s="48">
        <v>13883.8</v>
      </c>
      <c r="J514" s="48">
        <v>25880.309</v>
      </c>
      <c r="K514" s="48">
        <v>138.533</v>
      </c>
      <c r="L514" s="48">
        <v>2655.036</v>
      </c>
      <c r="M514" s="49">
        <f>+L514-N514</f>
        <v>926.578</v>
      </c>
      <c r="N514" s="48">
        <v>1728.458</v>
      </c>
      <c r="O514" s="50">
        <v>63</v>
      </c>
      <c r="P514" s="50">
        <v>0</v>
      </c>
      <c r="Q514" s="51">
        <f>SUM(O514:P514)</f>
        <v>63</v>
      </c>
      <c r="R514" s="52">
        <v>3725</v>
      </c>
    </row>
    <row r="515" spans="2:18" ht="15.75">
      <c r="B515" s="144">
        <f>+B514+1</f>
        <v>3</v>
      </c>
      <c r="C515" s="43" t="s">
        <v>439</v>
      </c>
      <c r="D515" s="44">
        <v>41274</v>
      </c>
      <c r="E515" s="45">
        <v>615.803</v>
      </c>
      <c r="F515" s="46">
        <v>10</v>
      </c>
      <c r="G515" s="47">
        <f>+E515/F515</f>
        <v>61.5803</v>
      </c>
      <c r="H515" s="48">
        <v>5953.085</v>
      </c>
      <c r="I515" s="48">
        <v>13756.287</v>
      </c>
      <c r="J515" s="48">
        <v>13551.169</v>
      </c>
      <c r="K515" s="48">
        <v>329.843</v>
      </c>
      <c r="L515" s="48">
        <v>-634.75</v>
      </c>
      <c r="M515" s="49">
        <f>+L515-N515</f>
        <v>-51.995000000000005</v>
      </c>
      <c r="N515" s="48">
        <v>-582.755</v>
      </c>
      <c r="O515" s="50">
        <v>0</v>
      </c>
      <c r="P515" s="50">
        <v>0</v>
      </c>
      <c r="Q515" s="51">
        <f>SUM(O515:P515)</f>
        <v>0</v>
      </c>
      <c r="R515" s="52">
        <v>1852</v>
      </c>
    </row>
    <row r="516" spans="2:18" ht="15.75">
      <c r="B516" s="42"/>
      <c r="C516" s="43"/>
      <c r="D516" s="43"/>
      <c r="E516" s="45"/>
      <c r="F516" s="46"/>
      <c r="G516" s="47"/>
      <c r="H516" s="48"/>
      <c r="I516" s="48"/>
      <c r="J516" s="48"/>
      <c r="K516" s="48"/>
      <c r="L516" s="48"/>
      <c r="M516" s="49"/>
      <c r="N516" s="48"/>
      <c r="O516" s="50"/>
      <c r="P516" s="50"/>
      <c r="Q516" s="51"/>
      <c r="R516" s="52"/>
    </row>
    <row r="517" spans="2:18" s="103" customFormat="1" ht="15.75">
      <c r="B517" s="95">
        <f>COUNT(B513:B516)</f>
        <v>3</v>
      </c>
      <c r="C517" s="96"/>
      <c r="D517" s="96"/>
      <c r="E517" s="96">
        <f>SUBTOTAL(9,E513:E516)</f>
        <v>3182.75941</v>
      </c>
      <c r="F517" s="90"/>
      <c r="G517" s="98">
        <f aca="true" t="shared" si="77" ref="G517:N517">SUBTOTAL(9,G513:G516)</f>
        <v>318.27594100000005</v>
      </c>
      <c r="H517" s="96">
        <f t="shared" si="77"/>
        <v>10309.858360999999</v>
      </c>
      <c r="I517" s="96">
        <f t="shared" si="77"/>
        <v>28414.683376</v>
      </c>
      <c r="J517" s="96">
        <f t="shared" si="77"/>
        <v>40132.826235</v>
      </c>
      <c r="K517" s="96">
        <f t="shared" si="77"/>
        <v>469.645259</v>
      </c>
      <c r="L517" s="96">
        <f t="shared" si="77"/>
        <v>2165.670071</v>
      </c>
      <c r="M517" s="98">
        <f t="shared" si="77"/>
        <v>885.052669</v>
      </c>
      <c r="N517" s="96">
        <f t="shared" si="77"/>
        <v>1280.6174019999999</v>
      </c>
      <c r="O517" s="142"/>
      <c r="P517" s="142"/>
      <c r="Q517" s="101"/>
      <c r="R517" s="102">
        <f>SUBTOTAL(9,R513:R516)</f>
        <v>6304</v>
      </c>
    </row>
    <row r="518" spans="2:18" ht="15.75">
      <c r="B518" s="104"/>
      <c r="C518" s="105"/>
      <c r="D518" s="105"/>
      <c r="E518" s="107"/>
      <c r="F518" s="108"/>
      <c r="G518" s="109"/>
      <c r="H518" s="110"/>
      <c r="I518" s="110"/>
      <c r="J518" s="110"/>
      <c r="K518" s="110"/>
      <c r="L518" s="110"/>
      <c r="M518" s="111"/>
      <c r="N518" s="110"/>
      <c r="O518" s="112"/>
      <c r="P518" s="112"/>
      <c r="Q518" s="113"/>
      <c r="R518" s="114"/>
    </row>
    <row r="519" spans="2:18" ht="15.75">
      <c r="B519" s="70"/>
      <c r="C519" s="71"/>
      <c r="D519" s="71"/>
      <c r="E519" s="72"/>
      <c r="F519" s="73"/>
      <c r="G519" s="74"/>
      <c r="H519" s="75"/>
      <c r="I519" s="75"/>
      <c r="J519" s="75"/>
      <c r="K519" s="75"/>
      <c r="L519" s="75"/>
      <c r="M519" s="76"/>
      <c r="N519" s="75"/>
      <c r="O519" s="77"/>
      <c r="P519" s="77"/>
      <c r="Q519" s="78"/>
      <c r="R519" s="79"/>
    </row>
    <row r="520" spans="2:18" ht="18">
      <c r="B520" s="70"/>
      <c r="C520" s="35" t="s">
        <v>440</v>
      </c>
      <c r="D520" s="80"/>
      <c r="E520" s="72"/>
      <c r="F520" s="73"/>
      <c r="G520" s="74"/>
      <c r="H520" s="75"/>
      <c r="I520" s="75"/>
      <c r="J520" s="75"/>
      <c r="K520" s="75"/>
      <c r="L520" s="75"/>
      <c r="M520" s="76"/>
      <c r="N520" s="75"/>
      <c r="O520" s="77"/>
      <c r="P520" s="77"/>
      <c r="Q520" s="78"/>
      <c r="R520" s="79"/>
    </row>
    <row r="521" spans="2:18" ht="15.75">
      <c r="B521" s="116"/>
      <c r="C521" s="117"/>
      <c r="D521" s="117"/>
      <c r="E521" s="118"/>
      <c r="F521" s="119"/>
      <c r="G521" s="120"/>
      <c r="H521" s="121"/>
      <c r="I521" s="121"/>
      <c r="J521" s="121"/>
      <c r="K521" s="121"/>
      <c r="L521" s="121"/>
      <c r="M521" s="122"/>
      <c r="N521" s="121"/>
      <c r="O521" s="123"/>
      <c r="P521" s="123"/>
      <c r="Q521" s="124"/>
      <c r="R521" s="125"/>
    </row>
    <row r="522" spans="2:18" ht="15.75">
      <c r="B522" s="143">
        <v>1</v>
      </c>
      <c r="C522" s="127" t="s">
        <v>441</v>
      </c>
      <c r="D522" s="44">
        <v>41090</v>
      </c>
      <c r="E522" s="128">
        <v>505.138</v>
      </c>
      <c r="F522" s="129">
        <v>10</v>
      </c>
      <c r="G522" s="130">
        <f>+E522/F522</f>
        <v>50.513799999999996</v>
      </c>
      <c r="H522" s="131">
        <v>1287.269715</v>
      </c>
      <c r="I522" s="131">
        <v>4654.157897</v>
      </c>
      <c r="J522" s="131">
        <v>4451.781252</v>
      </c>
      <c r="K522" s="131">
        <v>150.799775</v>
      </c>
      <c r="L522" s="131">
        <v>370.956054</v>
      </c>
      <c r="M522" s="132">
        <f>+L522-N522</f>
        <v>110.16089899999997</v>
      </c>
      <c r="N522" s="131">
        <v>260.795155</v>
      </c>
      <c r="O522" s="133">
        <v>15</v>
      </c>
      <c r="P522" s="133">
        <v>0</v>
      </c>
      <c r="Q522" s="134">
        <f>SUM(O522:P522)</f>
        <v>15</v>
      </c>
      <c r="R522" s="135">
        <v>2251</v>
      </c>
    </row>
    <row r="523" spans="2:18" ht="15.75">
      <c r="B523" s="169"/>
      <c r="C523" s="71"/>
      <c r="D523" s="71"/>
      <c r="E523" s="72"/>
      <c r="F523" s="145"/>
      <c r="G523" s="74"/>
      <c r="H523" s="75"/>
      <c r="I523" s="75"/>
      <c r="J523" s="75"/>
      <c r="K523" s="75"/>
      <c r="L523" s="75"/>
      <c r="M523" s="76"/>
      <c r="N523" s="75"/>
      <c r="O523" s="77"/>
      <c r="P523" s="77"/>
      <c r="Q523" s="78"/>
      <c r="R523" s="79"/>
    </row>
    <row r="524" spans="2:18" ht="18.75">
      <c r="B524" s="169"/>
      <c r="C524" s="140" t="s">
        <v>84</v>
      </c>
      <c r="D524" s="71"/>
      <c r="E524" s="72"/>
      <c r="F524" s="145"/>
      <c r="G524" s="74"/>
      <c r="H524" s="75"/>
      <c r="I524" s="75"/>
      <c r="J524" s="75"/>
      <c r="K524" s="75"/>
      <c r="L524" s="75"/>
      <c r="M524" s="76"/>
      <c r="N524" s="75"/>
      <c r="O524" s="77"/>
      <c r="P524" s="77"/>
      <c r="Q524" s="78"/>
      <c r="R524" s="79"/>
    </row>
    <row r="525" spans="2:18" ht="15.75">
      <c r="B525" s="42">
        <v>1</v>
      </c>
      <c r="C525" s="43" t="s">
        <v>442</v>
      </c>
      <c r="D525" s="44">
        <v>41090</v>
      </c>
      <c r="E525" s="45"/>
      <c r="F525" s="46">
        <v>10</v>
      </c>
      <c r="G525" s="47">
        <f>+E525/F525</f>
        <v>0</v>
      </c>
      <c r="H525" s="48"/>
      <c r="I525" s="48"/>
      <c r="J525" s="48"/>
      <c r="K525" s="48"/>
      <c r="L525" s="48"/>
      <c r="M525" s="49">
        <f>+L525-N525</f>
        <v>0</v>
      </c>
      <c r="N525" s="48"/>
      <c r="O525" s="50"/>
      <c r="P525" s="50"/>
      <c r="Q525" s="51">
        <f>SUM(O525:P525)</f>
        <v>0</v>
      </c>
      <c r="R525" s="52"/>
    </row>
    <row r="526" spans="2:18" ht="15.75">
      <c r="B526" s="144"/>
      <c r="C526" s="43"/>
      <c r="D526" s="43"/>
      <c r="E526" s="45"/>
      <c r="F526" s="46"/>
      <c r="G526" s="47"/>
      <c r="H526" s="48"/>
      <c r="I526" s="48"/>
      <c r="J526" s="48"/>
      <c r="K526" s="48"/>
      <c r="L526" s="48"/>
      <c r="M526" s="49"/>
      <c r="N526" s="48"/>
      <c r="O526" s="50"/>
      <c r="P526" s="50"/>
      <c r="Q526" s="51"/>
      <c r="R526" s="52"/>
    </row>
    <row r="527" spans="2:18" s="103" customFormat="1" ht="15.75">
      <c r="B527" s="95">
        <f>COUNT(B522:B526)</f>
        <v>2</v>
      </c>
      <c r="C527" s="96"/>
      <c r="D527" s="96"/>
      <c r="E527" s="96">
        <f>SUBTOTAL(9,E522:E526)</f>
        <v>505.138</v>
      </c>
      <c r="F527" s="90"/>
      <c r="G527" s="98">
        <f aca="true" t="shared" si="78" ref="G527:N527">SUBTOTAL(9,G522:G526)</f>
        <v>50.513799999999996</v>
      </c>
      <c r="H527" s="96">
        <f t="shared" si="78"/>
        <v>1287.269715</v>
      </c>
      <c r="I527" s="96">
        <f t="shared" si="78"/>
        <v>4654.157897</v>
      </c>
      <c r="J527" s="96">
        <f t="shared" si="78"/>
        <v>4451.781252</v>
      </c>
      <c r="K527" s="96">
        <f t="shared" si="78"/>
        <v>150.799775</v>
      </c>
      <c r="L527" s="96">
        <f t="shared" si="78"/>
        <v>370.956054</v>
      </c>
      <c r="M527" s="98">
        <f t="shared" si="78"/>
        <v>110.16089899999997</v>
      </c>
      <c r="N527" s="96">
        <f t="shared" si="78"/>
        <v>260.795155</v>
      </c>
      <c r="O527" s="142"/>
      <c r="P527" s="142"/>
      <c r="Q527" s="101"/>
      <c r="R527" s="102">
        <f>SUBTOTAL(9,R522:R526)</f>
        <v>2251</v>
      </c>
    </row>
    <row r="528" spans="2:18" ht="15.75">
      <c r="B528" s="104"/>
      <c r="C528" s="105"/>
      <c r="D528" s="105"/>
      <c r="E528" s="107"/>
      <c r="F528" s="108"/>
      <c r="G528" s="109"/>
      <c r="H528" s="110"/>
      <c r="I528" s="110"/>
      <c r="J528" s="110"/>
      <c r="K528" s="110"/>
      <c r="L528" s="110"/>
      <c r="M528" s="111"/>
      <c r="N528" s="110"/>
      <c r="O528" s="112"/>
      <c r="P528" s="112"/>
      <c r="Q528" s="113"/>
      <c r="R528" s="114"/>
    </row>
    <row r="529" spans="2:18" ht="15.75">
      <c r="B529" s="70"/>
      <c r="C529" s="71"/>
      <c r="D529" s="71"/>
      <c r="E529" s="72"/>
      <c r="F529" s="73"/>
      <c r="G529" s="74"/>
      <c r="H529" s="75"/>
      <c r="I529" s="75"/>
      <c r="J529" s="75"/>
      <c r="K529" s="75"/>
      <c r="L529" s="75"/>
      <c r="M529" s="76"/>
      <c r="N529" s="75"/>
      <c r="O529" s="77"/>
      <c r="P529" s="77"/>
      <c r="Q529" s="78"/>
      <c r="R529" s="79"/>
    </row>
    <row r="530" spans="2:18" ht="18">
      <c r="B530" s="70"/>
      <c r="C530" s="35" t="s">
        <v>443</v>
      </c>
      <c r="D530" s="80"/>
      <c r="E530" s="72"/>
      <c r="F530" s="73"/>
      <c r="G530" s="74"/>
      <c r="H530" s="75"/>
      <c r="I530" s="75"/>
      <c r="J530" s="75"/>
      <c r="K530" s="75"/>
      <c r="L530" s="75"/>
      <c r="M530" s="76"/>
      <c r="N530" s="75"/>
      <c r="O530" s="77"/>
      <c r="P530" s="77"/>
      <c r="Q530" s="78"/>
      <c r="R530" s="79"/>
    </row>
    <row r="531" spans="2:18" ht="15.75">
      <c r="B531" s="116"/>
      <c r="C531" s="117"/>
      <c r="D531" s="117"/>
      <c r="E531" s="118"/>
      <c r="F531" s="119"/>
      <c r="G531" s="120"/>
      <c r="H531" s="121"/>
      <c r="I531" s="121"/>
      <c r="J531" s="121"/>
      <c r="K531" s="121"/>
      <c r="L531" s="121"/>
      <c r="M531" s="122"/>
      <c r="N531" s="121"/>
      <c r="O531" s="123"/>
      <c r="P531" s="123"/>
      <c r="Q531" s="124"/>
      <c r="R531" s="125"/>
    </row>
    <row r="532" spans="2:18" ht="15.75">
      <c r="B532" s="143">
        <v>1</v>
      </c>
      <c r="C532" s="127" t="s">
        <v>444</v>
      </c>
      <c r="D532" s="44">
        <v>41274</v>
      </c>
      <c r="E532" s="128">
        <v>979.003</v>
      </c>
      <c r="F532" s="129">
        <v>10</v>
      </c>
      <c r="G532" s="130">
        <f aca="true" t="shared" si="79" ref="G532:G540">+E532/F532</f>
        <v>97.9003</v>
      </c>
      <c r="H532" s="131">
        <v>6707.394</v>
      </c>
      <c r="I532" s="131">
        <v>9329.862</v>
      </c>
      <c r="J532" s="131">
        <v>15216.253</v>
      </c>
      <c r="K532" s="131">
        <v>2.226</v>
      </c>
      <c r="L532" s="131">
        <v>3014.137</v>
      </c>
      <c r="M532" s="132">
        <f aca="true" t="shared" si="80" ref="M532:M540">+L532-N532</f>
        <v>924.0420000000004</v>
      </c>
      <c r="N532" s="131">
        <v>2090.095</v>
      </c>
      <c r="O532" s="133">
        <v>70</v>
      </c>
      <c r="P532" s="133">
        <v>0</v>
      </c>
      <c r="Q532" s="134">
        <f aca="true" t="shared" si="81" ref="Q532:Q540">SUM(O532:P532)</f>
        <v>70</v>
      </c>
      <c r="R532" s="135">
        <v>2336</v>
      </c>
    </row>
    <row r="533" spans="2:18" ht="15.75">
      <c r="B533" s="144">
        <f aca="true" t="shared" si="82" ref="B533:B540">+B532+1</f>
        <v>2</v>
      </c>
      <c r="C533" s="43" t="s">
        <v>445</v>
      </c>
      <c r="D533" s="44">
        <v>41090</v>
      </c>
      <c r="E533" s="45">
        <v>287.49372</v>
      </c>
      <c r="F533" s="46">
        <v>10</v>
      </c>
      <c r="G533" s="47">
        <f t="shared" si="79"/>
        <v>28.749372</v>
      </c>
      <c r="H533" s="48">
        <v>1936.336942</v>
      </c>
      <c r="I533" s="48">
        <v>2610.58875</v>
      </c>
      <c r="J533" s="48">
        <v>1770.590334</v>
      </c>
      <c r="K533" s="48">
        <v>7.892337</v>
      </c>
      <c r="L533" s="48">
        <v>422.474408</v>
      </c>
      <c r="M533" s="49">
        <f t="shared" si="80"/>
        <v>13.983562000000006</v>
      </c>
      <c r="N533" s="48">
        <v>408.490846</v>
      </c>
      <c r="O533" s="50">
        <v>45</v>
      </c>
      <c r="P533" s="50">
        <v>5</v>
      </c>
      <c r="Q533" s="51">
        <f t="shared" si="81"/>
        <v>50</v>
      </c>
      <c r="R533" s="52">
        <v>2362</v>
      </c>
    </row>
    <row r="534" spans="2:18" ht="15.75">
      <c r="B534" s="144">
        <f t="shared" si="82"/>
        <v>3</v>
      </c>
      <c r="C534" s="43" t="s">
        <v>446</v>
      </c>
      <c r="D534" s="44">
        <v>41274</v>
      </c>
      <c r="E534" s="45">
        <v>2631.96</v>
      </c>
      <c r="F534" s="46">
        <v>10</v>
      </c>
      <c r="G534" s="47">
        <f t="shared" si="79"/>
        <v>263.196</v>
      </c>
      <c r="H534" s="48">
        <v>11471.591</v>
      </c>
      <c r="I534" s="48">
        <v>16243.325</v>
      </c>
      <c r="J534" s="48">
        <v>23149.964</v>
      </c>
      <c r="K534" s="48">
        <v>47.512</v>
      </c>
      <c r="L534" s="48">
        <v>2312.096</v>
      </c>
      <c r="M534" s="49">
        <f t="shared" si="80"/>
        <v>992</v>
      </c>
      <c r="N534" s="48">
        <v>1320.096</v>
      </c>
      <c r="O534" s="50">
        <v>40</v>
      </c>
      <c r="P534" s="50">
        <v>10</v>
      </c>
      <c r="Q534" s="51">
        <f t="shared" si="81"/>
        <v>50</v>
      </c>
      <c r="R534" s="52">
        <v>5546</v>
      </c>
    </row>
    <row r="535" spans="2:18" ht="15.75">
      <c r="B535" s="144">
        <f t="shared" si="82"/>
        <v>4</v>
      </c>
      <c r="C535" s="43" t="s">
        <v>447</v>
      </c>
      <c r="D535" s="44">
        <v>41274</v>
      </c>
      <c r="E535" s="45">
        <v>181.80517</v>
      </c>
      <c r="F535" s="46">
        <v>10</v>
      </c>
      <c r="G535" s="47">
        <f t="shared" si="79"/>
        <v>18.180517000000002</v>
      </c>
      <c r="H535" s="48">
        <v>634.16798</v>
      </c>
      <c r="I535" s="48">
        <v>1684.177575</v>
      </c>
      <c r="J535" s="48">
        <v>2465.620979</v>
      </c>
      <c r="K535" s="48">
        <v>48.182492</v>
      </c>
      <c r="L535" s="48">
        <v>158.160927</v>
      </c>
      <c r="M535" s="49">
        <f t="shared" si="80"/>
        <v>54.759365999999986</v>
      </c>
      <c r="N535" s="48">
        <v>103.401561</v>
      </c>
      <c r="O535" s="50">
        <v>35</v>
      </c>
      <c r="P535" s="50">
        <v>0</v>
      </c>
      <c r="Q535" s="51">
        <f t="shared" si="81"/>
        <v>35</v>
      </c>
      <c r="R535" s="52">
        <v>2956</v>
      </c>
    </row>
    <row r="536" spans="2:18" ht="15.75">
      <c r="B536" s="144">
        <f t="shared" si="82"/>
        <v>5</v>
      </c>
      <c r="C536" s="43" t="s">
        <v>448</v>
      </c>
      <c r="D536" s="44">
        <v>41090</v>
      </c>
      <c r="E536" s="45">
        <v>200</v>
      </c>
      <c r="F536" s="46">
        <v>10</v>
      </c>
      <c r="G536" s="47">
        <f t="shared" si="79"/>
        <v>20</v>
      </c>
      <c r="H536" s="48">
        <v>321.994</v>
      </c>
      <c r="I536" s="48">
        <v>606.032</v>
      </c>
      <c r="J536" s="48">
        <v>723.387</v>
      </c>
      <c r="K536" s="48">
        <v>11.991</v>
      </c>
      <c r="L536" s="48">
        <v>87.726</v>
      </c>
      <c r="M536" s="49">
        <f t="shared" si="80"/>
        <v>9.366</v>
      </c>
      <c r="N536" s="48">
        <v>78.36</v>
      </c>
      <c r="O536" s="50">
        <v>25</v>
      </c>
      <c r="P536" s="50">
        <v>0</v>
      </c>
      <c r="Q536" s="51">
        <f t="shared" si="81"/>
        <v>25</v>
      </c>
      <c r="R536" s="52">
        <v>4043</v>
      </c>
    </row>
    <row r="537" spans="2:18" ht="15.75">
      <c r="B537" s="144">
        <f t="shared" si="82"/>
        <v>6</v>
      </c>
      <c r="C537" s="43" t="s">
        <v>449</v>
      </c>
      <c r="D537" s="44">
        <v>41090</v>
      </c>
      <c r="E537" s="45">
        <v>100</v>
      </c>
      <c r="F537" s="46">
        <v>10</v>
      </c>
      <c r="G537" s="47">
        <f t="shared" si="79"/>
        <v>10</v>
      </c>
      <c r="H537" s="48">
        <v>505.074</v>
      </c>
      <c r="I537" s="48">
        <v>1106.937</v>
      </c>
      <c r="J537" s="48">
        <v>1594.772</v>
      </c>
      <c r="K537" s="48">
        <v>31.805</v>
      </c>
      <c r="L537" s="48">
        <v>146.29</v>
      </c>
      <c r="M537" s="49">
        <f t="shared" si="80"/>
        <v>52.538</v>
      </c>
      <c r="N537" s="48">
        <v>93.752</v>
      </c>
      <c r="O537" s="50">
        <v>12.5</v>
      </c>
      <c r="P537" s="50">
        <v>0</v>
      </c>
      <c r="Q537" s="51">
        <f t="shared" si="81"/>
        <v>12.5</v>
      </c>
      <c r="R537" s="52">
        <v>645</v>
      </c>
    </row>
    <row r="538" spans="2:18" ht="15.75">
      <c r="B538" s="144">
        <f t="shared" si="82"/>
        <v>7</v>
      </c>
      <c r="C538" s="43" t="s">
        <v>450</v>
      </c>
      <c r="D538" s="44">
        <v>41274</v>
      </c>
      <c r="E538" s="45">
        <v>96.448</v>
      </c>
      <c r="F538" s="46">
        <v>10</v>
      </c>
      <c r="G538" s="47">
        <f t="shared" si="79"/>
        <v>9.6448</v>
      </c>
      <c r="H538" s="48">
        <v>2015.381</v>
      </c>
      <c r="I538" s="48">
        <v>5455.707</v>
      </c>
      <c r="J538" s="48">
        <v>8628.385</v>
      </c>
      <c r="K538" s="48">
        <v>159.001</v>
      </c>
      <c r="L538" s="48">
        <v>710.366</v>
      </c>
      <c r="M538" s="49">
        <f t="shared" si="80"/>
        <v>223.10899999999998</v>
      </c>
      <c r="N538" s="48">
        <v>487.257</v>
      </c>
      <c r="O538" s="50">
        <v>125</v>
      </c>
      <c r="P538" s="50">
        <v>0</v>
      </c>
      <c r="Q538" s="51">
        <f t="shared" si="81"/>
        <v>125</v>
      </c>
      <c r="R538" s="52">
        <v>837</v>
      </c>
    </row>
    <row r="539" spans="2:18" ht="15.75">
      <c r="B539" s="144">
        <f t="shared" si="82"/>
        <v>8</v>
      </c>
      <c r="C539" s="43" t="s">
        <v>451</v>
      </c>
      <c r="D539" s="44">
        <v>41090</v>
      </c>
      <c r="E539" s="45">
        <v>336.895</v>
      </c>
      <c r="F539" s="46">
        <v>10</v>
      </c>
      <c r="G539" s="47">
        <f t="shared" si="79"/>
        <v>33.689499999999995</v>
      </c>
      <c r="H539" s="48">
        <v>1986.297</v>
      </c>
      <c r="I539" s="48">
        <v>4776.424</v>
      </c>
      <c r="J539" s="48">
        <v>4936.049</v>
      </c>
      <c r="K539" s="48">
        <v>295.968</v>
      </c>
      <c r="L539" s="48">
        <v>556.097</v>
      </c>
      <c r="M539" s="49">
        <f t="shared" si="80"/>
        <v>179.58599999999996</v>
      </c>
      <c r="N539" s="48">
        <v>376.511</v>
      </c>
      <c r="O539" s="50">
        <v>10</v>
      </c>
      <c r="P539" s="50">
        <v>40</v>
      </c>
      <c r="Q539" s="51">
        <f t="shared" si="81"/>
        <v>50</v>
      </c>
      <c r="R539" s="52">
        <v>4452</v>
      </c>
    </row>
    <row r="540" spans="2:18" ht="15.75">
      <c r="B540" s="144">
        <f t="shared" si="82"/>
        <v>9</v>
      </c>
      <c r="C540" s="43" t="s">
        <v>452</v>
      </c>
      <c r="D540" s="44">
        <v>41243</v>
      </c>
      <c r="E540" s="82">
        <v>142.161</v>
      </c>
      <c r="F540" s="83">
        <v>100</v>
      </c>
      <c r="G540" s="84">
        <f t="shared" si="79"/>
        <v>1.42161</v>
      </c>
      <c r="H540" s="85">
        <v>1305.447</v>
      </c>
      <c r="I540" s="85">
        <v>1688.123</v>
      </c>
      <c r="J540" s="85">
        <v>3145.95</v>
      </c>
      <c r="K540" s="85">
        <v>0.877</v>
      </c>
      <c r="L540" s="85">
        <v>303.728</v>
      </c>
      <c r="M540" s="86">
        <f t="shared" si="80"/>
        <v>111.95100000000002</v>
      </c>
      <c r="N540" s="85">
        <v>191.777</v>
      </c>
      <c r="O540" s="87">
        <v>80</v>
      </c>
      <c r="P540" s="87">
        <v>0</v>
      </c>
      <c r="Q540" s="88">
        <f t="shared" si="81"/>
        <v>80</v>
      </c>
      <c r="R540" s="89">
        <v>722</v>
      </c>
    </row>
    <row r="541" spans="2:18" ht="15.75">
      <c r="B541" s="144"/>
      <c r="C541" s="43"/>
      <c r="D541" s="43"/>
      <c r="E541" s="45"/>
      <c r="F541" s="46"/>
      <c r="G541" s="47"/>
      <c r="H541" s="48"/>
      <c r="I541" s="48"/>
      <c r="J541" s="48"/>
      <c r="K541" s="48"/>
      <c r="L541" s="48"/>
      <c r="M541" s="49"/>
      <c r="N541" s="48"/>
      <c r="O541" s="50"/>
      <c r="P541" s="50"/>
      <c r="Q541" s="51"/>
      <c r="R541" s="52"/>
    </row>
    <row r="542" spans="2:18" s="103" customFormat="1" ht="15.75">
      <c r="B542" s="95">
        <f>COUNT(B532:B541)</f>
        <v>9</v>
      </c>
      <c r="C542" s="96"/>
      <c r="D542" s="96"/>
      <c r="E542" s="96">
        <f>SUBTOTAL(9,E532:E541)</f>
        <v>4955.765890000001</v>
      </c>
      <c r="F542" s="90"/>
      <c r="G542" s="98">
        <f aca="true" t="shared" si="83" ref="G542:N542">SUBTOTAL(9,G532:G541)</f>
        <v>482.782099</v>
      </c>
      <c r="H542" s="96">
        <f t="shared" si="83"/>
        <v>26883.682922</v>
      </c>
      <c r="I542" s="96">
        <f t="shared" si="83"/>
        <v>43501.176325</v>
      </c>
      <c r="J542" s="96">
        <f t="shared" si="83"/>
        <v>61630.971312999995</v>
      </c>
      <c r="K542" s="96">
        <f t="shared" si="83"/>
        <v>605.454829</v>
      </c>
      <c r="L542" s="96">
        <f t="shared" si="83"/>
        <v>7711.0753349999995</v>
      </c>
      <c r="M542" s="98">
        <f t="shared" si="83"/>
        <v>2561.334928</v>
      </c>
      <c r="N542" s="96">
        <f t="shared" si="83"/>
        <v>5149.740407</v>
      </c>
      <c r="O542" s="142"/>
      <c r="P542" s="142"/>
      <c r="Q542" s="101"/>
      <c r="R542" s="102">
        <f>SUBTOTAL(9,R532:R541)</f>
        <v>23899</v>
      </c>
    </row>
    <row r="543" spans="2:18" s="103" customFormat="1" ht="15.75">
      <c r="B543" s="104"/>
      <c r="C543" s="146"/>
      <c r="D543" s="146"/>
      <c r="E543" s="146"/>
      <c r="F543" s="105"/>
      <c r="G543" s="147"/>
      <c r="H543" s="146"/>
      <c r="I543" s="146"/>
      <c r="J543" s="146"/>
      <c r="K543" s="146"/>
      <c r="L543" s="146"/>
      <c r="M543" s="147"/>
      <c r="N543" s="146"/>
      <c r="O543" s="148"/>
      <c r="P543" s="148"/>
      <c r="Q543" s="149"/>
      <c r="R543" s="150"/>
    </row>
    <row r="544" spans="2:18" ht="15.75">
      <c r="B544" s="70"/>
      <c r="C544" s="71"/>
      <c r="D544" s="71"/>
      <c r="E544" s="72"/>
      <c r="F544" s="73"/>
      <c r="G544" s="74"/>
      <c r="H544" s="75"/>
      <c r="I544" s="75"/>
      <c r="J544" s="75"/>
      <c r="K544" s="75"/>
      <c r="L544" s="75"/>
      <c r="M544" s="76"/>
      <c r="N544" s="75"/>
      <c r="O544" s="77"/>
      <c r="P544" s="77"/>
      <c r="Q544" s="78"/>
      <c r="R544" s="79"/>
    </row>
    <row r="545" spans="2:18" ht="18">
      <c r="B545" s="70"/>
      <c r="C545" s="35" t="s">
        <v>453</v>
      </c>
      <c r="D545" s="80"/>
      <c r="E545" s="72"/>
      <c r="F545" s="73"/>
      <c r="G545" s="74"/>
      <c r="H545" s="75"/>
      <c r="I545" s="75"/>
      <c r="J545" s="75"/>
      <c r="K545" s="75"/>
      <c r="L545" s="75"/>
      <c r="M545" s="76"/>
      <c r="N545" s="75"/>
      <c r="O545" s="77"/>
      <c r="P545" s="77"/>
      <c r="Q545" s="78"/>
      <c r="R545" s="79"/>
    </row>
    <row r="546" spans="2:18" ht="15.75">
      <c r="B546" s="116"/>
      <c r="C546" s="117"/>
      <c r="D546" s="117"/>
      <c r="E546" s="118"/>
      <c r="F546" s="119"/>
      <c r="G546" s="120"/>
      <c r="H546" s="121"/>
      <c r="I546" s="121"/>
      <c r="J546" s="121"/>
      <c r="K546" s="121"/>
      <c r="L546" s="121"/>
      <c r="M546" s="122"/>
      <c r="N546" s="121"/>
      <c r="O546" s="123"/>
      <c r="P546" s="123"/>
      <c r="Q546" s="124"/>
      <c r="R546" s="125"/>
    </row>
    <row r="547" spans="2:18" ht="15.75">
      <c r="B547" s="143">
        <v>1</v>
      </c>
      <c r="C547" s="127" t="s">
        <v>454</v>
      </c>
      <c r="D547" s="44">
        <v>41090</v>
      </c>
      <c r="E547" s="128">
        <v>500</v>
      </c>
      <c r="F547" s="129">
        <v>10</v>
      </c>
      <c r="G547" s="130">
        <f>+E547/F547</f>
        <v>50</v>
      </c>
      <c r="H547" s="131">
        <v>1118.533416</v>
      </c>
      <c r="I547" s="131">
        <v>1656.950554</v>
      </c>
      <c r="J547" s="131">
        <v>1742.473618</v>
      </c>
      <c r="K547" s="131">
        <v>32.542441</v>
      </c>
      <c r="L547" s="131">
        <v>262.339103</v>
      </c>
      <c r="M547" s="132">
        <f>+L547-N547</f>
        <v>66.46331700000002</v>
      </c>
      <c r="N547" s="131">
        <v>195.875786</v>
      </c>
      <c r="O547" s="133">
        <v>20</v>
      </c>
      <c r="P547" s="133">
        <v>0</v>
      </c>
      <c r="Q547" s="134">
        <f>SUM(O547:P547)</f>
        <v>20</v>
      </c>
      <c r="R547" s="135">
        <v>680</v>
      </c>
    </row>
    <row r="548" spans="2:18" ht="15.75">
      <c r="B548" s="144">
        <f>+B547+1</f>
        <v>2</v>
      </c>
      <c r="C548" s="43" t="s">
        <v>455</v>
      </c>
      <c r="D548" s="44">
        <v>41090</v>
      </c>
      <c r="E548" s="45">
        <v>1788.5101</v>
      </c>
      <c r="F548" s="46">
        <v>10</v>
      </c>
      <c r="G548" s="47">
        <f>+E548/F548</f>
        <v>178.85101</v>
      </c>
      <c r="H548" s="48">
        <v>949.697801</v>
      </c>
      <c r="I548" s="48">
        <v>1429.232515</v>
      </c>
      <c r="J548" s="48">
        <v>275.233804</v>
      </c>
      <c r="K548" s="48">
        <v>57.61623</v>
      </c>
      <c r="L548" s="48">
        <v>-699.329584</v>
      </c>
      <c r="M548" s="49">
        <f>+L548-N548</f>
        <v>0</v>
      </c>
      <c r="N548" s="48">
        <v>-699.329584</v>
      </c>
      <c r="O548" s="50">
        <v>0</v>
      </c>
      <c r="P548" s="50">
        <v>0</v>
      </c>
      <c r="Q548" s="51">
        <f>SUM(O548:P548)</f>
        <v>0</v>
      </c>
      <c r="R548" s="52">
        <v>317</v>
      </c>
    </row>
    <row r="549" spans="2:18" ht="15.75">
      <c r="B549" s="144">
        <f>+B548+1</f>
        <v>3</v>
      </c>
      <c r="C549" s="43" t="s">
        <v>456</v>
      </c>
      <c r="D549" s="44">
        <v>41090</v>
      </c>
      <c r="E549" s="45">
        <v>499.775</v>
      </c>
      <c r="F549" s="46">
        <v>10</v>
      </c>
      <c r="G549" s="47">
        <f>+E549/F549</f>
        <v>49.9775</v>
      </c>
      <c r="H549" s="48">
        <v>-106.599787</v>
      </c>
      <c r="I549" s="48">
        <v>129.406926</v>
      </c>
      <c r="J549" s="48">
        <v>91.696195</v>
      </c>
      <c r="K549" s="48">
        <v>3.930039</v>
      </c>
      <c r="L549" s="48">
        <v>-18.098042</v>
      </c>
      <c r="M549" s="49">
        <f>+L549-N549</f>
        <v>0.9165120000000009</v>
      </c>
      <c r="N549" s="48">
        <v>-19.014554</v>
      </c>
      <c r="O549" s="50">
        <v>0</v>
      </c>
      <c r="P549" s="50">
        <v>0</v>
      </c>
      <c r="Q549" s="51">
        <f>SUM(O549:P549)</f>
        <v>0</v>
      </c>
      <c r="R549" s="52">
        <v>1779</v>
      </c>
    </row>
    <row r="550" spans="2:18" ht="15.75">
      <c r="B550" s="95"/>
      <c r="C550" s="90"/>
      <c r="D550" s="90"/>
      <c r="E550" s="82"/>
      <c r="F550" s="83"/>
      <c r="G550" s="84"/>
      <c r="H550" s="85"/>
      <c r="I550" s="85"/>
      <c r="J550" s="85"/>
      <c r="K550" s="85"/>
      <c r="L550" s="85"/>
      <c r="M550" s="86"/>
      <c r="N550" s="85"/>
      <c r="O550" s="87"/>
      <c r="P550" s="87"/>
      <c r="Q550" s="88"/>
      <c r="R550" s="89"/>
    </row>
    <row r="551" spans="2:18" ht="15.75">
      <c r="B551" s="144">
        <f>COUNT(B547:B550)</f>
        <v>3</v>
      </c>
      <c r="C551" s="171"/>
      <c r="D551" s="171"/>
      <c r="E551" s="171">
        <f>SUBTOTAL(9,E547:E550)</f>
        <v>2788.2851</v>
      </c>
      <c r="F551" s="43"/>
      <c r="G551" s="172">
        <f aca="true" t="shared" si="84" ref="G551:N551">SUBTOTAL(9,G547:G550)</f>
        <v>278.82851</v>
      </c>
      <c r="H551" s="171">
        <f t="shared" si="84"/>
        <v>1961.63143</v>
      </c>
      <c r="I551" s="171">
        <f t="shared" si="84"/>
        <v>3215.589995</v>
      </c>
      <c r="J551" s="171">
        <f t="shared" si="84"/>
        <v>2109.403617</v>
      </c>
      <c r="K551" s="171">
        <f t="shared" si="84"/>
        <v>94.08870999999999</v>
      </c>
      <c r="L551" s="171">
        <f t="shared" si="84"/>
        <v>-455.08852299999995</v>
      </c>
      <c r="M551" s="172">
        <f t="shared" si="84"/>
        <v>67.37982900000002</v>
      </c>
      <c r="N551" s="171">
        <f t="shared" si="84"/>
        <v>-522.468352</v>
      </c>
      <c r="O551" s="173"/>
      <c r="P551" s="173"/>
      <c r="Q551" s="174"/>
      <c r="R551" s="175">
        <f>SUBTOTAL(9,R547:R550)</f>
        <v>2776</v>
      </c>
    </row>
    <row r="552" spans="2:18" ht="15.75">
      <c r="B552" s="70"/>
      <c r="C552" s="71"/>
      <c r="D552" s="64"/>
      <c r="E552" s="72"/>
      <c r="F552" s="145"/>
      <c r="G552" s="74"/>
      <c r="H552" s="75"/>
      <c r="I552" s="75"/>
      <c r="J552" s="75"/>
      <c r="K552" s="75"/>
      <c r="L552" s="75"/>
      <c r="M552" s="76"/>
      <c r="N552" s="75"/>
      <c r="O552" s="77"/>
      <c r="P552" s="77"/>
      <c r="Q552" s="78"/>
      <c r="R552" s="79"/>
    </row>
    <row r="553" spans="2:18" ht="15.75">
      <c r="B553" s="70"/>
      <c r="C553" s="71"/>
      <c r="D553" s="71"/>
      <c r="E553" s="72"/>
      <c r="F553" s="73"/>
      <c r="G553" s="74"/>
      <c r="H553" s="75"/>
      <c r="I553" s="75"/>
      <c r="J553" s="75"/>
      <c r="K553" s="75"/>
      <c r="L553" s="75"/>
      <c r="M553" s="76"/>
      <c r="N553" s="75"/>
      <c r="O553" s="77"/>
      <c r="P553" s="77"/>
      <c r="Q553" s="78"/>
      <c r="R553" s="79"/>
    </row>
    <row r="554" spans="2:18" ht="18">
      <c r="B554" s="70"/>
      <c r="C554" s="35" t="s">
        <v>457</v>
      </c>
      <c r="D554" s="80"/>
      <c r="E554" s="72"/>
      <c r="F554" s="73"/>
      <c r="G554" s="74"/>
      <c r="H554" s="75"/>
      <c r="I554" s="75"/>
      <c r="J554" s="75"/>
      <c r="K554" s="75"/>
      <c r="L554" s="75"/>
      <c r="M554" s="76"/>
      <c r="N554" s="75"/>
      <c r="O554" s="77"/>
      <c r="P554" s="77"/>
      <c r="Q554" s="78"/>
      <c r="R554" s="79"/>
    </row>
    <row r="555" spans="2:18" ht="15.75">
      <c r="B555" s="116"/>
      <c r="C555" s="117"/>
      <c r="D555" s="117"/>
      <c r="E555" s="118"/>
      <c r="F555" s="119"/>
      <c r="G555" s="120"/>
      <c r="H555" s="121"/>
      <c r="I555" s="121"/>
      <c r="J555" s="121"/>
      <c r="K555" s="121"/>
      <c r="L555" s="121"/>
      <c r="M555" s="122"/>
      <c r="N555" s="121"/>
      <c r="O555" s="123"/>
      <c r="P555" s="123"/>
      <c r="Q555" s="124"/>
      <c r="R555" s="125"/>
    </row>
    <row r="556" spans="2:18" ht="15.75">
      <c r="B556" s="143">
        <v>1</v>
      </c>
      <c r="C556" s="127" t="s">
        <v>458</v>
      </c>
      <c r="D556" s="44">
        <v>41090</v>
      </c>
      <c r="E556" s="128">
        <v>320</v>
      </c>
      <c r="F556" s="129">
        <v>10</v>
      </c>
      <c r="G556" s="130">
        <f>+E556/F556</f>
        <v>32</v>
      </c>
      <c r="H556" s="131">
        <v>356.008456</v>
      </c>
      <c r="I556" s="131">
        <v>476.868212</v>
      </c>
      <c r="J556" s="131">
        <v>158.458385</v>
      </c>
      <c r="K556" s="131">
        <v>0</v>
      </c>
      <c r="L556" s="131">
        <v>8.59011</v>
      </c>
      <c r="M556" s="132">
        <f>+L556-N556</f>
        <v>4.147143999999999</v>
      </c>
      <c r="N556" s="131">
        <v>4.442966</v>
      </c>
      <c r="O556" s="133">
        <v>0</v>
      </c>
      <c r="P556" s="133">
        <v>0</v>
      </c>
      <c r="Q556" s="134">
        <f>SUM(O556:P556)</f>
        <v>0</v>
      </c>
      <c r="R556" s="135">
        <v>81</v>
      </c>
    </row>
    <row r="557" spans="2:18" ht="15.75">
      <c r="B557" s="42">
        <f>+B556+1</f>
        <v>2</v>
      </c>
      <c r="C557" s="43" t="s">
        <v>459</v>
      </c>
      <c r="D557" s="44">
        <v>41090</v>
      </c>
      <c r="E557" s="45">
        <v>180</v>
      </c>
      <c r="F557" s="46">
        <v>10</v>
      </c>
      <c r="G557" s="47">
        <f>+E557/F557</f>
        <v>18</v>
      </c>
      <c r="H557" s="48">
        <v>411.989</v>
      </c>
      <c r="I557" s="48">
        <v>2509.298</v>
      </c>
      <c r="J557" s="48">
        <v>341.736</v>
      </c>
      <c r="K557" s="48">
        <v>0.851</v>
      </c>
      <c r="L557" s="48">
        <v>38.723</v>
      </c>
      <c r="M557" s="49">
        <f>+L557-N557</f>
        <v>7.099999999999998</v>
      </c>
      <c r="N557" s="48">
        <v>31.623</v>
      </c>
      <c r="O557" s="50">
        <v>25</v>
      </c>
      <c r="P557" s="50">
        <v>0</v>
      </c>
      <c r="Q557" s="51">
        <f>SUM(O557:P557)</f>
        <v>25</v>
      </c>
      <c r="R557" s="52">
        <v>148</v>
      </c>
    </row>
    <row r="558" spans="2:18" ht="15.75">
      <c r="B558" s="42">
        <f>+B557+1</f>
        <v>3</v>
      </c>
      <c r="C558" s="43" t="s">
        <v>460</v>
      </c>
      <c r="D558" s="44">
        <v>41274</v>
      </c>
      <c r="E558" s="45">
        <v>28779.674</v>
      </c>
      <c r="F558" s="46">
        <v>10</v>
      </c>
      <c r="G558" s="47">
        <f>+E558/F558</f>
        <v>2877.9674</v>
      </c>
      <c r="H558" s="48">
        <v>-116899.107</v>
      </c>
      <c r="I558" s="48">
        <v>128673.943</v>
      </c>
      <c r="J558" s="48">
        <v>112130.066</v>
      </c>
      <c r="K558" s="48">
        <v>11380.757</v>
      </c>
      <c r="L558" s="48">
        <v>-32723.654</v>
      </c>
      <c r="M558" s="49">
        <f>+L558-N558</f>
        <v>457.88600000000224</v>
      </c>
      <c r="N558" s="48">
        <v>-33181.54</v>
      </c>
      <c r="O558" s="50">
        <v>0</v>
      </c>
      <c r="P558" s="50">
        <v>0</v>
      </c>
      <c r="Q558" s="51">
        <f>SUM(O558:P558)</f>
        <v>0</v>
      </c>
      <c r="R558" s="52">
        <v>55660</v>
      </c>
    </row>
    <row r="559" spans="2:18" ht="15.75">
      <c r="B559" s="42">
        <f>+B558+1</f>
        <v>4</v>
      </c>
      <c r="C559" s="43" t="s">
        <v>461</v>
      </c>
      <c r="D559" s="44">
        <v>41090</v>
      </c>
      <c r="E559" s="45">
        <v>325.242</v>
      </c>
      <c r="F559" s="46">
        <v>10</v>
      </c>
      <c r="G559" s="47">
        <f>+E559/F559</f>
        <v>32.5242</v>
      </c>
      <c r="H559" s="48">
        <v>4236.645</v>
      </c>
      <c r="I559" s="48">
        <v>26948.671</v>
      </c>
      <c r="J559" s="48">
        <v>5672.678</v>
      </c>
      <c r="K559" s="48">
        <v>184.741</v>
      </c>
      <c r="L559" s="48">
        <v>1156.224</v>
      </c>
      <c r="M559" s="49">
        <f>+L559-N559</f>
        <v>372.37299999999993</v>
      </c>
      <c r="N559" s="48">
        <v>783.851</v>
      </c>
      <c r="O559" s="50">
        <v>0</v>
      </c>
      <c r="P559" s="50">
        <v>0</v>
      </c>
      <c r="Q559" s="51">
        <f>SUM(O559:P559)</f>
        <v>0</v>
      </c>
      <c r="R559" s="52">
        <v>1005</v>
      </c>
    </row>
    <row r="560" spans="2:18" ht="15.75">
      <c r="B560" s="95"/>
      <c r="C560" s="90"/>
      <c r="D560" s="90"/>
      <c r="E560" s="82"/>
      <c r="F560" s="83"/>
      <c r="G560" s="84"/>
      <c r="H560" s="85"/>
      <c r="I560" s="85"/>
      <c r="J560" s="85"/>
      <c r="K560" s="85"/>
      <c r="L560" s="85"/>
      <c r="M560" s="86"/>
      <c r="N560" s="85"/>
      <c r="O560" s="87"/>
      <c r="P560" s="87"/>
      <c r="Q560" s="88"/>
      <c r="R560" s="89"/>
    </row>
    <row r="561" spans="2:18" ht="15.75">
      <c r="B561" s="95">
        <f>COUNT(B556:B560)</f>
        <v>4</v>
      </c>
      <c r="C561" s="96"/>
      <c r="D561" s="96"/>
      <c r="E561" s="96">
        <f>SUBTOTAL(9,E556:E560)</f>
        <v>29604.915999999997</v>
      </c>
      <c r="F561" s="90"/>
      <c r="G561" s="98">
        <f aca="true" t="shared" si="85" ref="G561:N561">SUBTOTAL(9,G556:G560)</f>
        <v>2960.4916</v>
      </c>
      <c r="H561" s="96">
        <f t="shared" si="85"/>
        <v>-111894.464544</v>
      </c>
      <c r="I561" s="96">
        <f t="shared" si="85"/>
        <v>158608.780212</v>
      </c>
      <c r="J561" s="96">
        <f t="shared" si="85"/>
        <v>118302.938385</v>
      </c>
      <c r="K561" s="96">
        <f t="shared" si="85"/>
        <v>11566.349</v>
      </c>
      <c r="L561" s="96">
        <f t="shared" si="85"/>
        <v>-31520.11689</v>
      </c>
      <c r="M561" s="98">
        <f t="shared" si="85"/>
        <v>841.5061440000022</v>
      </c>
      <c r="N561" s="96">
        <f t="shared" si="85"/>
        <v>-32361.623034</v>
      </c>
      <c r="O561" s="142"/>
      <c r="P561" s="142"/>
      <c r="Q561" s="101"/>
      <c r="R561" s="102">
        <f>SUBTOTAL(9,R556:R560)</f>
        <v>56894</v>
      </c>
    </row>
    <row r="562" spans="2:18" ht="15.75">
      <c r="B562" s="137"/>
      <c r="C562" s="105"/>
      <c r="D562" s="106"/>
      <c r="E562" s="107"/>
      <c r="F562" s="138"/>
      <c r="G562" s="109"/>
      <c r="H562" s="110"/>
      <c r="I562" s="110"/>
      <c r="J562" s="110"/>
      <c r="K562" s="110"/>
      <c r="L562" s="110"/>
      <c r="M562" s="111"/>
      <c r="N562" s="110"/>
      <c r="O562" s="112"/>
      <c r="P562" s="112"/>
      <c r="Q562" s="113"/>
      <c r="R562" s="114"/>
    </row>
    <row r="563" spans="1:18" s="39" customFormat="1" ht="15.75">
      <c r="A563"/>
      <c r="B563" s="70"/>
      <c r="C563" s="71"/>
      <c r="D563" s="71"/>
      <c r="E563" s="72"/>
      <c r="F563" s="73"/>
      <c r="G563" s="74"/>
      <c r="H563" s="75"/>
      <c r="I563" s="75"/>
      <c r="J563" s="75"/>
      <c r="K563" s="75"/>
      <c r="L563" s="75"/>
      <c r="M563" s="76"/>
      <c r="N563" s="75"/>
      <c r="O563" s="77"/>
      <c r="P563" s="77"/>
      <c r="Q563" s="78"/>
      <c r="R563" s="79"/>
    </row>
    <row r="564" spans="1:18" s="39" customFormat="1" ht="18">
      <c r="A564"/>
      <c r="B564" s="70"/>
      <c r="C564" s="35" t="s">
        <v>462</v>
      </c>
      <c r="D564" s="80"/>
      <c r="E564" s="72"/>
      <c r="F564" s="73"/>
      <c r="G564" s="74"/>
      <c r="H564" s="75"/>
      <c r="I564" s="75"/>
      <c r="J564" s="75"/>
      <c r="K564" s="75"/>
      <c r="L564" s="75"/>
      <c r="M564" s="76"/>
      <c r="N564" s="75"/>
      <c r="O564" s="77"/>
      <c r="P564" s="77"/>
      <c r="Q564" s="78"/>
      <c r="R564" s="79"/>
    </row>
    <row r="565" spans="2:18" ht="15.75">
      <c r="B565" s="116"/>
      <c r="C565" s="117"/>
      <c r="D565" s="117"/>
      <c r="E565" s="118"/>
      <c r="F565" s="119"/>
      <c r="G565" s="120"/>
      <c r="H565" s="121"/>
      <c r="I565" s="121"/>
      <c r="J565" s="121"/>
      <c r="K565" s="121"/>
      <c r="L565" s="121"/>
      <c r="M565" s="122"/>
      <c r="N565" s="121"/>
      <c r="O565" s="123"/>
      <c r="P565" s="123"/>
      <c r="Q565" s="124"/>
      <c r="R565" s="125"/>
    </row>
    <row r="566" spans="2:18" ht="15.75">
      <c r="B566" s="42">
        <v>1</v>
      </c>
      <c r="C566" s="43" t="s">
        <v>463</v>
      </c>
      <c r="D566" s="44">
        <v>41090</v>
      </c>
      <c r="E566" s="45">
        <v>98.01</v>
      </c>
      <c r="F566" s="46">
        <v>10</v>
      </c>
      <c r="G566" s="47">
        <f>+E566/F566</f>
        <v>9.801</v>
      </c>
      <c r="H566" s="48">
        <v>722.356143</v>
      </c>
      <c r="I566" s="48">
        <v>1059.05613</v>
      </c>
      <c r="J566" s="48">
        <v>775.691042</v>
      </c>
      <c r="K566" s="48">
        <v>0.825718</v>
      </c>
      <c r="L566" s="48">
        <v>121.279832</v>
      </c>
      <c r="M566" s="49">
        <f>+L566-N566</f>
        <v>42.87042699999999</v>
      </c>
      <c r="N566" s="48">
        <v>78.409405</v>
      </c>
      <c r="O566" s="50">
        <v>50</v>
      </c>
      <c r="P566" s="50">
        <v>25</v>
      </c>
      <c r="Q566" s="51">
        <f>SUM(O566:P566)</f>
        <v>75</v>
      </c>
      <c r="R566" s="52">
        <v>2040</v>
      </c>
    </row>
    <row r="567" spans="2:18" ht="15.75">
      <c r="B567" s="42">
        <f>+B566+1</f>
        <v>2</v>
      </c>
      <c r="C567" s="43" t="s">
        <v>636</v>
      </c>
      <c r="D567" s="44">
        <v>41274</v>
      </c>
      <c r="E567" s="45">
        <v>51000</v>
      </c>
      <c r="F567" s="46">
        <v>10</v>
      </c>
      <c r="G567" s="47">
        <f>+E567/F567</f>
        <v>5100</v>
      </c>
      <c r="H567" s="48">
        <v>104783.139</v>
      </c>
      <c r="I567" s="48">
        <v>164855.538</v>
      </c>
      <c r="J567" s="48">
        <v>97177.443</v>
      </c>
      <c r="K567" s="48">
        <v>617.746</v>
      </c>
      <c r="L567" s="48">
        <v>9857.865</v>
      </c>
      <c r="M567" s="49">
        <f>+L567-N567</f>
        <v>3388.3959999999997</v>
      </c>
      <c r="N567" s="48">
        <v>6469.469</v>
      </c>
      <c r="O567" s="50">
        <v>0</v>
      </c>
      <c r="P567" s="50">
        <v>0</v>
      </c>
      <c r="Q567" s="51">
        <f>SUM(O567:P567)</f>
        <v>0</v>
      </c>
      <c r="R567" s="52">
        <v>43445</v>
      </c>
    </row>
    <row r="568" spans="2:18" ht="15.75">
      <c r="B568" s="42">
        <f>+B567+1</f>
        <v>3</v>
      </c>
      <c r="C568" s="43" t="s">
        <v>464</v>
      </c>
      <c r="D568" s="44">
        <v>41090</v>
      </c>
      <c r="E568" s="45">
        <v>3000</v>
      </c>
      <c r="F568" s="46">
        <v>10</v>
      </c>
      <c r="G568" s="47">
        <f>+E568/F568</f>
        <v>300</v>
      </c>
      <c r="H568" s="48">
        <v>2836.418</v>
      </c>
      <c r="I568" s="48">
        <v>8776.485</v>
      </c>
      <c r="J568" s="48">
        <v>1436.288</v>
      </c>
      <c r="K568" s="48">
        <v>274.947</v>
      </c>
      <c r="L568" s="48">
        <v>-886.623</v>
      </c>
      <c r="M568" s="49">
        <f>+L568-N568</f>
        <v>-277.64300000000003</v>
      </c>
      <c r="N568" s="48">
        <v>-608.98</v>
      </c>
      <c r="O568" s="50">
        <v>0</v>
      </c>
      <c r="P568" s="50">
        <v>0</v>
      </c>
      <c r="Q568" s="51">
        <f>SUM(O568:P568)</f>
        <v>0</v>
      </c>
      <c r="R568" s="52">
        <v>5642</v>
      </c>
    </row>
    <row r="569" spans="2:18" ht="15.75">
      <c r="B569" s="42">
        <f>+B568+1</f>
        <v>4</v>
      </c>
      <c r="C569" s="43" t="s">
        <v>465</v>
      </c>
      <c r="D569" s="44">
        <v>41090</v>
      </c>
      <c r="E569" s="45">
        <v>6174.746</v>
      </c>
      <c r="F569" s="46">
        <v>10</v>
      </c>
      <c r="G569" s="47">
        <f>+E569/F569</f>
        <v>617.4746</v>
      </c>
      <c r="H569" s="48"/>
      <c r="I569" s="48"/>
      <c r="J569" s="48"/>
      <c r="K569" s="48"/>
      <c r="L569" s="48"/>
      <c r="M569" s="49">
        <f>+L569-N569</f>
        <v>0</v>
      </c>
      <c r="N569" s="48"/>
      <c r="O569" s="50"/>
      <c r="P569" s="50"/>
      <c r="Q569" s="51">
        <f>SUM(O569:P569)</f>
        <v>0</v>
      </c>
      <c r="R569" s="52"/>
    </row>
    <row r="570" spans="2:18" ht="15.75">
      <c r="B570" s="42">
        <f>+B569+1</f>
        <v>5</v>
      </c>
      <c r="C570" s="43" t="s">
        <v>466</v>
      </c>
      <c r="D570" s="44">
        <v>41274</v>
      </c>
      <c r="E570" s="45">
        <v>8605.715</v>
      </c>
      <c r="F570" s="46">
        <v>10</v>
      </c>
      <c r="G570" s="47">
        <f>+E570/F570</f>
        <v>860.5715</v>
      </c>
      <c r="H570" s="48"/>
      <c r="I570" s="48"/>
      <c r="J570" s="48"/>
      <c r="K570" s="48"/>
      <c r="L570" s="48">
        <v>-2.62</v>
      </c>
      <c r="M570" s="49">
        <f>+L570-N570</f>
        <v>-0.9710000000000001</v>
      </c>
      <c r="N570" s="48">
        <v>-1.649</v>
      </c>
      <c r="O570" s="50">
        <v>0</v>
      </c>
      <c r="P570" s="50">
        <v>0</v>
      </c>
      <c r="Q570" s="51">
        <f>SUM(O570:P570)</f>
        <v>0</v>
      </c>
      <c r="R570" s="52"/>
    </row>
    <row r="571" spans="2:18" ht="15.75">
      <c r="B571" s="144"/>
      <c r="C571" s="43"/>
      <c r="D571" s="43"/>
      <c r="E571" s="45"/>
      <c r="F571" s="46"/>
      <c r="G571" s="47"/>
      <c r="H571" s="48"/>
      <c r="I571" s="48"/>
      <c r="J571" s="48"/>
      <c r="K571" s="48"/>
      <c r="L571" s="48"/>
      <c r="M571" s="49"/>
      <c r="N571" s="48"/>
      <c r="O571" s="50"/>
      <c r="P571" s="50"/>
      <c r="Q571" s="51"/>
      <c r="R571" s="52"/>
    </row>
    <row r="572" spans="2:18" s="103" customFormat="1" ht="15.75">
      <c r="B572" s="95">
        <f>COUNT(B566:B571)</f>
        <v>5</v>
      </c>
      <c r="C572" s="96"/>
      <c r="D572" s="96"/>
      <c r="E572" s="96">
        <f>SUBTOTAL(9,E566:E571)</f>
        <v>68878.471</v>
      </c>
      <c r="F572" s="90"/>
      <c r="G572" s="98">
        <f aca="true" t="shared" si="86" ref="G572:N572">SUBTOTAL(9,G566:G571)</f>
        <v>6887.847100000001</v>
      </c>
      <c r="H572" s="96">
        <f t="shared" si="86"/>
        <v>108341.913143</v>
      </c>
      <c r="I572" s="96">
        <f t="shared" si="86"/>
        <v>174691.07913000003</v>
      </c>
      <c r="J572" s="96">
        <f t="shared" si="86"/>
        <v>99389.422042</v>
      </c>
      <c r="K572" s="96">
        <f t="shared" si="86"/>
        <v>893.518718</v>
      </c>
      <c r="L572" s="96">
        <f t="shared" si="86"/>
        <v>9089.901832</v>
      </c>
      <c r="M572" s="98">
        <f t="shared" si="86"/>
        <v>3152.6524269999995</v>
      </c>
      <c r="N572" s="96">
        <f t="shared" si="86"/>
        <v>5937.249405</v>
      </c>
      <c r="O572" s="142"/>
      <c r="P572" s="142"/>
      <c r="Q572" s="101"/>
      <c r="R572" s="102">
        <f>SUM(R566:R571)</f>
        <v>51127</v>
      </c>
    </row>
    <row r="573" spans="2:18" ht="15.75">
      <c r="B573" s="104"/>
      <c r="C573" s="105"/>
      <c r="D573" s="105"/>
      <c r="E573" s="107"/>
      <c r="F573" s="108"/>
      <c r="G573" s="109"/>
      <c r="H573" s="110"/>
      <c r="I573" s="110"/>
      <c r="J573" s="110"/>
      <c r="K573" s="110"/>
      <c r="L573" s="110"/>
      <c r="M573" s="111"/>
      <c r="N573" s="110"/>
      <c r="O573" s="112"/>
      <c r="P573" s="112"/>
      <c r="Q573" s="113"/>
      <c r="R573" s="114"/>
    </row>
    <row r="574" spans="2:18" ht="15.75">
      <c r="B574" s="70"/>
      <c r="C574" s="71"/>
      <c r="D574" s="71"/>
      <c r="E574" s="72"/>
      <c r="F574" s="73"/>
      <c r="G574" s="74"/>
      <c r="H574" s="75"/>
      <c r="I574" s="75"/>
      <c r="J574" s="75"/>
      <c r="K574" s="75"/>
      <c r="L574" s="75"/>
      <c r="M574" s="76"/>
      <c r="N574" s="75"/>
      <c r="O574" s="77"/>
      <c r="P574" s="77"/>
      <c r="Q574" s="78"/>
      <c r="R574" s="79"/>
    </row>
    <row r="575" spans="2:18" ht="18">
      <c r="B575" s="70"/>
      <c r="C575" s="35" t="s">
        <v>467</v>
      </c>
      <c r="D575" s="80"/>
      <c r="E575" s="72"/>
      <c r="F575" s="73"/>
      <c r="G575" s="74"/>
      <c r="H575" s="75"/>
      <c r="I575" s="75"/>
      <c r="J575" s="75"/>
      <c r="K575" s="75"/>
      <c r="L575" s="75"/>
      <c r="M575" s="76"/>
      <c r="N575" s="75"/>
      <c r="O575" s="77"/>
      <c r="P575" s="77"/>
      <c r="Q575" s="78"/>
      <c r="R575" s="79"/>
    </row>
    <row r="576" spans="2:18" ht="15.75">
      <c r="B576" s="116"/>
      <c r="C576" s="117"/>
      <c r="D576" s="117"/>
      <c r="E576" s="118"/>
      <c r="F576" s="119"/>
      <c r="G576" s="120"/>
      <c r="H576" s="121"/>
      <c r="I576" s="121"/>
      <c r="J576" s="121"/>
      <c r="K576" s="121"/>
      <c r="L576" s="121"/>
      <c r="M576" s="122"/>
      <c r="N576" s="121"/>
      <c r="O576" s="123"/>
      <c r="P576" s="123"/>
      <c r="Q576" s="124"/>
      <c r="R576" s="125"/>
    </row>
    <row r="577" spans="2:18" ht="15.75">
      <c r="B577" s="143">
        <v>1</v>
      </c>
      <c r="C577" s="127" t="s">
        <v>468</v>
      </c>
      <c r="D577" s="44">
        <v>41090</v>
      </c>
      <c r="E577" s="128">
        <v>3425.5</v>
      </c>
      <c r="F577" s="129">
        <v>10</v>
      </c>
      <c r="G577" s="130">
        <f aca="true" t="shared" si="87" ref="G577:G591">+E577/F577</f>
        <v>342.55</v>
      </c>
      <c r="H577" s="131">
        <v>2760.842</v>
      </c>
      <c r="I577" s="131">
        <v>4760.13</v>
      </c>
      <c r="J577" s="131">
        <v>1154.02</v>
      </c>
      <c r="K577" s="131">
        <v>183.924</v>
      </c>
      <c r="L577" s="131">
        <v>-36.658</v>
      </c>
      <c r="M577" s="132">
        <f aca="true" t="shared" si="88" ref="M577:M591">+L577-N577</f>
        <v>0.3269999999999982</v>
      </c>
      <c r="N577" s="131">
        <v>-36.985</v>
      </c>
      <c r="O577" s="133">
        <v>0</v>
      </c>
      <c r="P577" s="133">
        <v>0</v>
      </c>
      <c r="Q577" s="134">
        <f aca="true" t="shared" si="89" ref="Q577:Q591">SUM(O577:P577)</f>
        <v>0</v>
      </c>
      <c r="R577" s="135">
        <v>148</v>
      </c>
    </row>
    <row r="578" spans="2:18" ht="15.75">
      <c r="B578" s="144">
        <f aca="true" t="shared" si="90" ref="B578:B591">+B577+1</f>
        <v>2</v>
      </c>
      <c r="C578" s="43" t="s">
        <v>469</v>
      </c>
      <c r="D578" s="44">
        <v>41090</v>
      </c>
      <c r="E578" s="45">
        <v>80</v>
      </c>
      <c r="F578" s="46">
        <v>10</v>
      </c>
      <c r="G578" s="47">
        <f t="shared" si="87"/>
        <v>8</v>
      </c>
      <c r="H578" s="48">
        <v>141.196503</v>
      </c>
      <c r="I578" s="48">
        <v>158.548247</v>
      </c>
      <c r="J578" s="48">
        <v>133.727318</v>
      </c>
      <c r="K578" s="48">
        <v>0.101909</v>
      </c>
      <c r="L578" s="48">
        <v>-14.672058</v>
      </c>
      <c r="M578" s="49">
        <f t="shared" si="88"/>
        <v>0</v>
      </c>
      <c r="N578" s="48">
        <v>-14.672058</v>
      </c>
      <c r="O578" s="50">
        <v>0</v>
      </c>
      <c r="P578" s="50">
        <v>0</v>
      </c>
      <c r="Q578" s="51">
        <f t="shared" si="89"/>
        <v>0</v>
      </c>
      <c r="R578" s="52">
        <v>69</v>
      </c>
    </row>
    <row r="579" spans="2:18" ht="15.75">
      <c r="B579" s="144">
        <f t="shared" si="90"/>
        <v>3</v>
      </c>
      <c r="C579" s="43" t="s">
        <v>470</v>
      </c>
      <c r="D579" s="44">
        <v>41090</v>
      </c>
      <c r="E579" s="45">
        <v>1560.376</v>
      </c>
      <c r="F579" s="46">
        <v>10</v>
      </c>
      <c r="G579" s="47">
        <f t="shared" si="87"/>
        <v>156.0376</v>
      </c>
      <c r="H579" s="48">
        <v>-3839.052</v>
      </c>
      <c r="I579" s="48">
        <v>8689.28</v>
      </c>
      <c r="J579" s="48">
        <v>4999.358</v>
      </c>
      <c r="K579" s="48">
        <v>1122.948</v>
      </c>
      <c r="L579" s="48">
        <v>-1377.643</v>
      </c>
      <c r="M579" s="49">
        <f t="shared" si="88"/>
        <v>2.4629999999999654</v>
      </c>
      <c r="N579" s="48">
        <v>-1380.106</v>
      </c>
      <c r="O579" s="50">
        <v>0</v>
      </c>
      <c r="P579" s="50">
        <v>0</v>
      </c>
      <c r="Q579" s="51">
        <f t="shared" si="89"/>
        <v>0</v>
      </c>
      <c r="R579" s="52">
        <v>2907</v>
      </c>
    </row>
    <row r="580" spans="2:18" ht="15.75">
      <c r="B580" s="144">
        <f t="shared" si="90"/>
        <v>4</v>
      </c>
      <c r="C580" s="43" t="s">
        <v>471</v>
      </c>
      <c r="D580" s="44">
        <v>41090</v>
      </c>
      <c r="E580" s="45">
        <v>92957.949</v>
      </c>
      <c r="F580" s="46">
        <v>3.5</v>
      </c>
      <c r="G580" s="47">
        <f t="shared" si="87"/>
        <v>26559.413999999997</v>
      </c>
      <c r="H580" s="48">
        <v>15363.305</v>
      </c>
      <c r="I580" s="48">
        <v>272576.179</v>
      </c>
      <c r="J580" s="48">
        <v>162815.629</v>
      </c>
      <c r="K580" s="48">
        <v>7702.419</v>
      </c>
      <c r="L580" s="48">
        <v>2568.557</v>
      </c>
      <c r="M580" s="49">
        <f t="shared" si="88"/>
        <v>-51.78200000000015</v>
      </c>
      <c r="N580" s="48">
        <v>2620.339</v>
      </c>
      <c r="O580" s="50">
        <v>0</v>
      </c>
      <c r="P580" s="50">
        <v>0</v>
      </c>
      <c r="Q580" s="51">
        <f t="shared" si="89"/>
        <v>0</v>
      </c>
      <c r="R580" s="52">
        <v>15330</v>
      </c>
    </row>
    <row r="581" spans="2:18" ht="15.75">
      <c r="B581" s="144">
        <f t="shared" si="90"/>
        <v>5</v>
      </c>
      <c r="C581" s="90" t="s">
        <v>472</v>
      </c>
      <c r="D581" s="44">
        <v>41090</v>
      </c>
      <c r="E581" s="45">
        <v>1694.586</v>
      </c>
      <c r="F581" s="46">
        <v>10</v>
      </c>
      <c r="G581" s="47">
        <f t="shared" si="87"/>
        <v>169.4586</v>
      </c>
      <c r="H581" s="48">
        <v>7511.782</v>
      </c>
      <c r="I581" s="48">
        <v>10374.91</v>
      </c>
      <c r="J581" s="48">
        <v>12119.914</v>
      </c>
      <c r="K581" s="48">
        <v>259.633</v>
      </c>
      <c r="L581" s="48">
        <v>850.478</v>
      </c>
      <c r="M581" s="49">
        <f t="shared" si="88"/>
        <v>3.120999999999981</v>
      </c>
      <c r="N581" s="48">
        <v>847.357</v>
      </c>
      <c r="O581" s="50">
        <v>35</v>
      </c>
      <c r="P581" s="50">
        <v>0</v>
      </c>
      <c r="Q581" s="51">
        <f t="shared" si="89"/>
        <v>35</v>
      </c>
      <c r="R581" s="52">
        <v>794</v>
      </c>
    </row>
    <row r="582" spans="2:18" ht="15.75">
      <c r="B582" s="144">
        <f t="shared" si="90"/>
        <v>6</v>
      </c>
      <c r="C582" s="43" t="s">
        <v>473</v>
      </c>
      <c r="D582" s="44">
        <v>41090</v>
      </c>
      <c r="E582" s="45">
        <v>126</v>
      </c>
      <c r="F582" s="46">
        <v>10</v>
      </c>
      <c r="G582" s="47">
        <f t="shared" si="87"/>
        <v>12.6</v>
      </c>
      <c r="H582" s="48">
        <v>349.50953</v>
      </c>
      <c r="I582" s="48">
        <v>404.411435</v>
      </c>
      <c r="J582" s="48">
        <v>282.311714</v>
      </c>
      <c r="K582" s="48">
        <v>5.815826</v>
      </c>
      <c r="L582" s="48">
        <v>-64.961059</v>
      </c>
      <c r="M582" s="49">
        <f t="shared" si="88"/>
        <v>-0.2745650000000097</v>
      </c>
      <c r="N582" s="48">
        <v>-64.686494</v>
      </c>
      <c r="O582" s="50">
        <v>0</v>
      </c>
      <c r="P582" s="50">
        <v>0</v>
      </c>
      <c r="Q582" s="51">
        <f t="shared" si="89"/>
        <v>0</v>
      </c>
      <c r="R582" s="52">
        <v>1108</v>
      </c>
    </row>
    <row r="583" spans="2:18" ht="15.75">
      <c r="B583" s="144">
        <f t="shared" si="90"/>
        <v>7</v>
      </c>
      <c r="C583" s="43" t="s">
        <v>474</v>
      </c>
      <c r="D583" s="44">
        <v>41090</v>
      </c>
      <c r="E583" s="45">
        <v>8802.532</v>
      </c>
      <c r="F583" s="46">
        <v>10</v>
      </c>
      <c r="G583" s="47">
        <f t="shared" si="87"/>
        <v>880.2531999999999</v>
      </c>
      <c r="H583" s="48">
        <v>23649.396</v>
      </c>
      <c r="I583" s="48">
        <v>99345.357</v>
      </c>
      <c r="J583" s="48">
        <v>100504.304</v>
      </c>
      <c r="K583" s="48">
        <v>9782.214</v>
      </c>
      <c r="L583" s="48">
        <v>8635.446</v>
      </c>
      <c r="M583" s="49">
        <f t="shared" si="88"/>
        <v>2564.1589999999997</v>
      </c>
      <c r="N583" s="48">
        <v>6071.287</v>
      </c>
      <c r="O583" s="50">
        <v>69</v>
      </c>
      <c r="P583" s="50">
        <v>0</v>
      </c>
      <c r="Q583" s="51">
        <f t="shared" si="89"/>
        <v>69</v>
      </c>
      <c r="R583" s="52">
        <v>59322</v>
      </c>
    </row>
    <row r="584" spans="2:18" ht="15.75">
      <c r="B584" s="144">
        <f t="shared" si="90"/>
        <v>8</v>
      </c>
      <c r="C584" s="43" t="s">
        <v>475</v>
      </c>
      <c r="D584" s="44">
        <v>41090</v>
      </c>
      <c r="E584" s="45">
        <v>3673.46939</v>
      </c>
      <c r="F584" s="46">
        <v>10</v>
      </c>
      <c r="G584" s="47">
        <f t="shared" si="87"/>
        <v>367.346939</v>
      </c>
      <c r="H584" s="48">
        <v>6001.146852</v>
      </c>
      <c r="I584" s="48">
        <v>28587.572629</v>
      </c>
      <c r="J584" s="48">
        <v>21585.391983</v>
      </c>
      <c r="K584" s="48">
        <v>3080.778539</v>
      </c>
      <c r="L584" s="48">
        <v>2036.306158</v>
      </c>
      <c r="M584" s="49">
        <f t="shared" si="88"/>
        <v>11.207516000000169</v>
      </c>
      <c r="N584" s="48">
        <v>2025.098642</v>
      </c>
      <c r="O584" s="50">
        <v>35</v>
      </c>
      <c r="P584" s="50">
        <v>0</v>
      </c>
      <c r="Q584" s="51">
        <f t="shared" si="89"/>
        <v>35</v>
      </c>
      <c r="R584" s="52">
        <v>1730</v>
      </c>
    </row>
    <row r="585" spans="2:18" ht="15.75">
      <c r="B585" s="144">
        <f t="shared" si="90"/>
        <v>9</v>
      </c>
      <c r="C585" s="43" t="s">
        <v>476</v>
      </c>
      <c r="D585" s="44">
        <v>41090</v>
      </c>
      <c r="E585" s="45">
        <v>3540.885</v>
      </c>
      <c r="F585" s="46">
        <v>10</v>
      </c>
      <c r="G585" s="47">
        <f t="shared" si="87"/>
        <v>354.0885</v>
      </c>
      <c r="H585" s="48">
        <v>7177.145004</v>
      </c>
      <c r="I585" s="48">
        <v>28151.730999</v>
      </c>
      <c r="J585" s="48">
        <v>21090.204683</v>
      </c>
      <c r="K585" s="48">
        <v>2879.508985</v>
      </c>
      <c r="L585" s="48">
        <v>2035.336857</v>
      </c>
      <c r="M585" s="49">
        <f t="shared" si="88"/>
        <v>-1.5511529999998857</v>
      </c>
      <c r="N585" s="48">
        <v>2036.88801</v>
      </c>
      <c r="O585" s="50">
        <v>20</v>
      </c>
      <c r="P585" s="50">
        <v>0</v>
      </c>
      <c r="Q585" s="51">
        <f t="shared" si="89"/>
        <v>20</v>
      </c>
      <c r="R585" s="52">
        <v>3688</v>
      </c>
    </row>
    <row r="586" spans="2:18" ht="15.75">
      <c r="B586" s="144">
        <f t="shared" si="90"/>
        <v>10</v>
      </c>
      <c r="C586" s="43" t="s">
        <v>477</v>
      </c>
      <c r="D586" s="44">
        <v>41274</v>
      </c>
      <c r="E586" s="45">
        <v>3720.816</v>
      </c>
      <c r="F586" s="46">
        <v>10</v>
      </c>
      <c r="G586" s="47">
        <f t="shared" si="87"/>
        <v>372.0816</v>
      </c>
      <c r="H586" s="48">
        <v>13988.53</v>
      </c>
      <c r="I586" s="48">
        <v>23625.786</v>
      </c>
      <c r="J586" s="48">
        <v>33718.174</v>
      </c>
      <c r="K586" s="48">
        <v>1031.242</v>
      </c>
      <c r="L586" s="48">
        <v>2030.91</v>
      </c>
      <c r="M586" s="49">
        <f t="shared" si="88"/>
        <v>0</v>
      </c>
      <c r="N586" s="48">
        <v>2030.91</v>
      </c>
      <c r="O586" s="50">
        <v>30</v>
      </c>
      <c r="P586" s="50">
        <v>0</v>
      </c>
      <c r="Q586" s="51">
        <f t="shared" si="89"/>
        <v>30</v>
      </c>
      <c r="R586" s="52">
        <v>1818</v>
      </c>
    </row>
    <row r="587" spans="2:18" ht="15.75">
      <c r="B587" s="144">
        <f t="shared" si="90"/>
        <v>11</v>
      </c>
      <c r="C587" s="43" t="s">
        <v>478</v>
      </c>
      <c r="D587" s="44">
        <v>41090</v>
      </c>
      <c r="E587" s="45">
        <v>178.33267</v>
      </c>
      <c r="F587" s="46">
        <v>10</v>
      </c>
      <c r="G587" s="47">
        <f t="shared" si="87"/>
        <v>17.833267</v>
      </c>
      <c r="H587" s="48">
        <v>251.587921</v>
      </c>
      <c r="I587" s="48">
        <v>264.549965</v>
      </c>
      <c r="J587" s="48">
        <v>0</v>
      </c>
      <c r="K587" s="48">
        <v>0.11493</v>
      </c>
      <c r="L587" s="48">
        <v>-9.110532</v>
      </c>
      <c r="M587" s="49">
        <f t="shared" si="88"/>
        <v>0</v>
      </c>
      <c r="N587" s="48">
        <v>-9.110532</v>
      </c>
      <c r="O587" s="50">
        <v>0</v>
      </c>
      <c r="P587" s="50">
        <v>0</v>
      </c>
      <c r="Q587" s="51">
        <f t="shared" si="89"/>
        <v>0</v>
      </c>
      <c r="R587" s="52">
        <v>1563</v>
      </c>
    </row>
    <row r="588" spans="2:18" ht="15.75">
      <c r="B588" s="144">
        <f t="shared" si="90"/>
        <v>12</v>
      </c>
      <c r="C588" s="43" t="s">
        <v>479</v>
      </c>
      <c r="D588" s="44">
        <v>41090</v>
      </c>
      <c r="E588" s="45">
        <v>190.92</v>
      </c>
      <c r="F588" s="46">
        <v>10</v>
      </c>
      <c r="G588" s="47">
        <f t="shared" si="87"/>
        <v>19.092</v>
      </c>
      <c r="H588" s="48">
        <v>1468.653039</v>
      </c>
      <c r="I588" s="48">
        <v>3290.562182</v>
      </c>
      <c r="J588" s="48">
        <v>4866.138711</v>
      </c>
      <c r="K588" s="48">
        <v>269.595101</v>
      </c>
      <c r="L588" s="48">
        <v>251.916354</v>
      </c>
      <c r="M588" s="49">
        <f t="shared" si="88"/>
        <v>0.44830400000000736</v>
      </c>
      <c r="N588" s="48">
        <v>251.46805</v>
      </c>
      <c r="O588" s="50">
        <v>10</v>
      </c>
      <c r="P588" s="50">
        <v>0</v>
      </c>
      <c r="Q588" s="51">
        <f t="shared" si="89"/>
        <v>10</v>
      </c>
      <c r="R588" s="52">
        <v>1160</v>
      </c>
    </row>
    <row r="589" spans="2:18" ht="15.75">
      <c r="B589" s="144">
        <f t="shared" si="90"/>
        <v>13</v>
      </c>
      <c r="C589" s="43" t="s">
        <v>480</v>
      </c>
      <c r="D589" s="44">
        <v>41090</v>
      </c>
      <c r="E589" s="45">
        <v>1366.758</v>
      </c>
      <c r="F589" s="46">
        <v>10</v>
      </c>
      <c r="G589" s="47">
        <f t="shared" si="87"/>
        <v>136.6758</v>
      </c>
      <c r="H589" s="48">
        <v>-3672.938</v>
      </c>
      <c r="I589" s="48">
        <v>10982.955</v>
      </c>
      <c r="J589" s="48">
        <v>4825.434</v>
      </c>
      <c r="K589" s="48">
        <v>1261.821</v>
      </c>
      <c r="L589" s="48">
        <v>-1863.487</v>
      </c>
      <c r="M589" s="49">
        <f t="shared" si="88"/>
        <v>-31.605000000000018</v>
      </c>
      <c r="N589" s="48">
        <v>-1831.882</v>
      </c>
      <c r="O589" s="50">
        <v>0</v>
      </c>
      <c r="P589" s="50">
        <v>0</v>
      </c>
      <c r="Q589" s="51">
        <f t="shared" si="89"/>
        <v>0</v>
      </c>
      <c r="R589" s="52">
        <v>4391</v>
      </c>
    </row>
    <row r="590" spans="2:18" ht="15.75">
      <c r="B590" s="144">
        <f t="shared" si="90"/>
        <v>14</v>
      </c>
      <c r="C590" s="43" t="s">
        <v>481</v>
      </c>
      <c r="D590" s="44">
        <v>41090</v>
      </c>
      <c r="E590" s="45">
        <v>11571.544</v>
      </c>
      <c r="F590" s="46">
        <v>10</v>
      </c>
      <c r="G590" s="47">
        <f t="shared" si="87"/>
        <v>1157.1544</v>
      </c>
      <c r="H590" s="48">
        <v>30767.089</v>
      </c>
      <c r="I590" s="48">
        <v>207816.66</v>
      </c>
      <c r="J590" s="48">
        <v>174712.187</v>
      </c>
      <c r="K590" s="48">
        <v>7082.79</v>
      </c>
      <c r="L590" s="48">
        <v>8189.678</v>
      </c>
      <c r="M590" s="49">
        <f t="shared" si="88"/>
        <v>0</v>
      </c>
      <c r="N590" s="48">
        <v>8189.678</v>
      </c>
      <c r="O590" s="50">
        <v>60</v>
      </c>
      <c r="P590" s="50">
        <v>0</v>
      </c>
      <c r="Q590" s="51">
        <f t="shared" si="89"/>
        <v>60</v>
      </c>
      <c r="R590" s="52">
        <v>12980</v>
      </c>
    </row>
    <row r="591" spans="2:18" ht="15.75">
      <c r="B591" s="144">
        <f t="shared" si="90"/>
        <v>15</v>
      </c>
      <c r="C591" s="43" t="s">
        <v>482</v>
      </c>
      <c r="D591" s="44">
        <v>41090</v>
      </c>
      <c r="E591" s="45">
        <v>150</v>
      </c>
      <c r="F591" s="46">
        <v>10</v>
      </c>
      <c r="G591" s="47">
        <f t="shared" si="87"/>
        <v>15</v>
      </c>
      <c r="H591" s="48"/>
      <c r="I591" s="48"/>
      <c r="J591" s="48"/>
      <c r="K591" s="48"/>
      <c r="L591" s="48">
        <v>0.635</v>
      </c>
      <c r="M591" s="49">
        <f t="shared" si="88"/>
        <v>0</v>
      </c>
      <c r="N591" s="48">
        <v>0.635</v>
      </c>
      <c r="O591" s="50">
        <v>0</v>
      </c>
      <c r="P591" s="50">
        <v>0</v>
      </c>
      <c r="Q591" s="51">
        <f t="shared" si="89"/>
        <v>0</v>
      </c>
      <c r="R591" s="52"/>
    </row>
    <row r="592" spans="1:18" s="39" customFormat="1" ht="15.75">
      <c r="A592"/>
      <c r="B592" s="169"/>
      <c r="C592" s="71"/>
      <c r="D592" s="71"/>
      <c r="E592" s="72"/>
      <c r="F592" s="145"/>
      <c r="G592" s="74"/>
      <c r="H592" s="75"/>
      <c r="I592" s="75"/>
      <c r="J592" s="75"/>
      <c r="K592" s="75"/>
      <c r="L592" s="75"/>
      <c r="M592" s="76"/>
      <c r="N592" s="75"/>
      <c r="O592" s="77"/>
      <c r="P592" s="77"/>
      <c r="Q592" s="78"/>
      <c r="R592" s="79"/>
    </row>
    <row r="593" spans="1:18" s="39" customFormat="1" ht="18.75">
      <c r="A593"/>
      <c r="B593" s="169"/>
      <c r="C593" s="140" t="s">
        <v>84</v>
      </c>
      <c r="D593" s="71"/>
      <c r="E593" s="72"/>
      <c r="F593" s="145"/>
      <c r="G593" s="74"/>
      <c r="H593" s="75"/>
      <c r="I593" s="75"/>
      <c r="J593" s="75"/>
      <c r="K593" s="75"/>
      <c r="L593" s="75"/>
      <c r="M593" s="76"/>
      <c r="N593" s="75"/>
      <c r="O593" s="77"/>
      <c r="P593" s="77"/>
      <c r="Q593" s="78"/>
      <c r="R593" s="79"/>
    </row>
    <row r="594" spans="2:18" ht="15.75">
      <c r="B594" s="144">
        <v>1</v>
      </c>
      <c r="C594" s="43" t="s">
        <v>483</v>
      </c>
      <c r="D594" s="44">
        <v>41090</v>
      </c>
      <c r="E594" s="45"/>
      <c r="F594" s="46">
        <v>10</v>
      </c>
      <c r="G594" s="47">
        <f>+E594/F594</f>
        <v>0</v>
      </c>
      <c r="H594" s="48"/>
      <c r="I594" s="48"/>
      <c r="J594" s="48"/>
      <c r="K594" s="48"/>
      <c r="L594" s="48"/>
      <c r="M594" s="49">
        <f>+L594-N594</f>
        <v>0</v>
      </c>
      <c r="N594" s="48"/>
      <c r="O594" s="50"/>
      <c r="P594" s="50"/>
      <c r="Q594" s="51">
        <f>SUM(O594:P594)</f>
        <v>0</v>
      </c>
      <c r="R594" s="52"/>
    </row>
    <row r="595" spans="2:18" ht="15.75">
      <c r="B595" s="144"/>
      <c r="C595" s="43"/>
      <c r="D595" s="43"/>
      <c r="E595" s="45"/>
      <c r="F595" s="46"/>
      <c r="G595" s="47"/>
      <c r="H595" s="48"/>
      <c r="I595" s="48"/>
      <c r="J595" s="48"/>
      <c r="K595" s="48"/>
      <c r="L595" s="48"/>
      <c r="M595" s="49"/>
      <c r="N595" s="48"/>
      <c r="O595" s="50"/>
      <c r="P595" s="50"/>
      <c r="Q595" s="51"/>
      <c r="R595" s="52"/>
    </row>
    <row r="596" spans="2:18" s="103" customFormat="1" ht="15.75">
      <c r="B596" s="95">
        <f>COUNT(B577:B595)</f>
        <v>16</v>
      </c>
      <c r="C596" s="96"/>
      <c r="D596" s="96"/>
      <c r="E596" s="96">
        <f>SUBTOTAL(9,E577:E595)</f>
        <v>133039.66806</v>
      </c>
      <c r="F596" s="90"/>
      <c r="G596" s="98">
        <f aca="true" t="shared" si="91" ref="G596:N596">SUBTOTAL(9,G577:G595)</f>
        <v>30567.585906</v>
      </c>
      <c r="H596" s="96">
        <f t="shared" si="91"/>
        <v>101918.19284899998</v>
      </c>
      <c r="I596" s="96">
        <f t="shared" si="91"/>
        <v>699028.6324570001</v>
      </c>
      <c r="J596" s="96">
        <f t="shared" si="91"/>
        <v>542806.794409</v>
      </c>
      <c r="K596" s="96">
        <f t="shared" si="91"/>
        <v>34662.90629</v>
      </c>
      <c r="L596" s="96">
        <f t="shared" si="91"/>
        <v>23232.73172</v>
      </c>
      <c r="M596" s="98">
        <f t="shared" si="91"/>
        <v>2496.5131019999994</v>
      </c>
      <c r="N596" s="96">
        <f t="shared" si="91"/>
        <v>20736.218617999995</v>
      </c>
      <c r="O596" s="142"/>
      <c r="P596" s="142"/>
      <c r="Q596" s="101"/>
      <c r="R596" s="102">
        <f>SUBTOTAL(9,R577:R595)</f>
        <v>107008</v>
      </c>
    </row>
    <row r="597" spans="2:18" ht="15.75">
      <c r="B597" s="104"/>
      <c r="C597" s="105"/>
      <c r="D597" s="105"/>
      <c r="E597" s="107"/>
      <c r="F597" s="108"/>
      <c r="G597" s="109"/>
      <c r="H597" s="110"/>
      <c r="I597" s="110"/>
      <c r="J597" s="110"/>
      <c r="K597" s="110"/>
      <c r="L597" s="110"/>
      <c r="M597" s="111"/>
      <c r="N597" s="110"/>
      <c r="O597" s="112"/>
      <c r="P597" s="112"/>
      <c r="Q597" s="113"/>
      <c r="R597" s="114"/>
    </row>
    <row r="598" spans="2:18" ht="15.75">
      <c r="B598" s="70"/>
      <c r="C598" s="71"/>
      <c r="D598" s="71"/>
      <c r="E598" s="72"/>
      <c r="F598" s="73"/>
      <c r="G598" s="74"/>
      <c r="H598" s="75"/>
      <c r="I598" s="75"/>
      <c r="J598" s="75"/>
      <c r="K598" s="75"/>
      <c r="L598" s="75"/>
      <c r="M598" s="76"/>
      <c r="N598" s="75"/>
      <c r="O598" s="77"/>
      <c r="P598" s="77"/>
      <c r="Q598" s="78"/>
      <c r="R598" s="79"/>
    </row>
    <row r="599" spans="2:18" ht="18">
      <c r="B599" s="70"/>
      <c r="C599" s="35" t="s">
        <v>484</v>
      </c>
      <c r="D599" s="80"/>
      <c r="E599" s="72"/>
      <c r="F599" s="73"/>
      <c r="G599" s="74"/>
      <c r="H599" s="75"/>
      <c r="I599" s="75"/>
      <c r="J599" s="75"/>
      <c r="K599" s="75"/>
      <c r="L599" s="75"/>
      <c r="M599" s="76"/>
      <c r="N599" s="75"/>
      <c r="O599" s="77"/>
      <c r="P599" s="77"/>
      <c r="Q599" s="78"/>
      <c r="R599" s="79"/>
    </row>
    <row r="600" spans="2:18" ht="15.75">
      <c r="B600" s="116"/>
      <c r="C600" s="117"/>
      <c r="D600" s="117"/>
      <c r="E600" s="118"/>
      <c r="F600" s="119"/>
      <c r="G600" s="120"/>
      <c r="H600" s="121"/>
      <c r="I600" s="121"/>
      <c r="J600" s="121"/>
      <c r="K600" s="121"/>
      <c r="L600" s="121"/>
      <c r="M600" s="122"/>
      <c r="N600" s="121"/>
      <c r="O600" s="123"/>
      <c r="P600" s="123"/>
      <c r="Q600" s="124"/>
      <c r="R600" s="125"/>
    </row>
    <row r="601" spans="2:18" ht="15.75">
      <c r="B601" s="143">
        <v>1</v>
      </c>
      <c r="C601" s="127" t="s">
        <v>485</v>
      </c>
      <c r="D601" s="44">
        <v>41090</v>
      </c>
      <c r="E601" s="128">
        <v>5765.606</v>
      </c>
      <c r="F601" s="129">
        <v>10</v>
      </c>
      <c r="G601" s="130">
        <f>+E601/F601</f>
        <v>576.5606</v>
      </c>
      <c r="H601" s="131">
        <v>21223.78</v>
      </c>
      <c r="I601" s="131">
        <v>173325.746</v>
      </c>
      <c r="J601" s="131">
        <v>216652.317</v>
      </c>
      <c r="K601" s="131">
        <v>3412.328</v>
      </c>
      <c r="L601" s="131">
        <v>4740.885</v>
      </c>
      <c r="M601" s="132">
        <f>+L601-N601</f>
        <v>1696.8890000000001</v>
      </c>
      <c r="N601" s="131">
        <v>3043.996</v>
      </c>
      <c r="O601" s="133">
        <v>25</v>
      </c>
      <c r="P601" s="133">
        <v>10</v>
      </c>
      <c r="Q601" s="134">
        <f>SUM(O601:P601)</f>
        <v>35</v>
      </c>
      <c r="R601" s="135">
        <v>14741</v>
      </c>
    </row>
    <row r="602" spans="2:18" ht="15.75">
      <c r="B602" s="42">
        <f>+B601+1</f>
        <v>2</v>
      </c>
      <c r="C602" s="43" t="s">
        <v>486</v>
      </c>
      <c r="D602" s="44">
        <v>41090</v>
      </c>
      <c r="E602" s="45">
        <v>8809.163</v>
      </c>
      <c r="F602" s="46">
        <v>10</v>
      </c>
      <c r="G602" s="47">
        <f>+E602/F602</f>
        <v>880.9163000000001</v>
      </c>
      <c r="H602" s="48">
        <v>18190.306</v>
      </c>
      <c r="I602" s="48">
        <v>173460.239</v>
      </c>
      <c r="J602" s="48">
        <v>130904.211</v>
      </c>
      <c r="K602" s="48">
        <v>7531.711</v>
      </c>
      <c r="L602" s="48">
        <v>4086.666</v>
      </c>
      <c r="M602" s="49">
        <f>+L602-N602</f>
        <v>1505.4230000000002</v>
      </c>
      <c r="N602" s="48">
        <v>2581.243</v>
      </c>
      <c r="O602" s="50">
        <v>22.5</v>
      </c>
      <c r="P602" s="50">
        <v>0</v>
      </c>
      <c r="Q602" s="51">
        <f>SUM(O602:P602)</f>
        <v>22.5</v>
      </c>
      <c r="R602" s="52">
        <v>18755</v>
      </c>
    </row>
    <row r="603" spans="2:18" ht="15.75">
      <c r="B603" s="42"/>
      <c r="C603" s="43"/>
      <c r="D603" s="43"/>
      <c r="E603" s="45"/>
      <c r="F603" s="46"/>
      <c r="G603" s="47"/>
      <c r="H603" s="48"/>
      <c r="I603" s="48"/>
      <c r="J603" s="48"/>
      <c r="K603" s="48"/>
      <c r="L603" s="48"/>
      <c r="M603" s="49"/>
      <c r="N603" s="48"/>
      <c r="O603" s="50"/>
      <c r="P603" s="50"/>
      <c r="Q603" s="51"/>
      <c r="R603" s="52"/>
    </row>
    <row r="604" spans="2:18" s="103" customFormat="1" ht="15.75">
      <c r="B604" s="95">
        <f>COUNT(B601:B603)</f>
        <v>2</v>
      </c>
      <c r="C604" s="96"/>
      <c r="D604" s="96"/>
      <c r="E604" s="96">
        <f>SUBTOTAL(9,E601:E603)</f>
        <v>14574.769</v>
      </c>
      <c r="F604" s="90"/>
      <c r="G604" s="98">
        <f aca="true" t="shared" si="92" ref="G604:N604">SUBTOTAL(9,G601:G603)</f>
        <v>1457.4769000000001</v>
      </c>
      <c r="H604" s="96">
        <f t="shared" si="92"/>
        <v>39414.085999999996</v>
      </c>
      <c r="I604" s="96">
        <f t="shared" si="92"/>
        <v>346785.985</v>
      </c>
      <c r="J604" s="96">
        <f t="shared" si="92"/>
        <v>347556.528</v>
      </c>
      <c r="K604" s="96">
        <f t="shared" si="92"/>
        <v>10944.039</v>
      </c>
      <c r="L604" s="96">
        <f t="shared" si="92"/>
        <v>8827.551</v>
      </c>
      <c r="M604" s="98">
        <f t="shared" si="92"/>
        <v>3202.3120000000004</v>
      </c>
      <c r="N604" s="96">
        <f t="shared" si="92"/>
        <v>5625.239</v>
      </c>
      <c r="O604" s="142"/>
      <c r="P604" s="142"/>
      <c r="Q604" s="101"/>
      <c r="R604" s="102">
        <f>SUBTOTAL(9,R601:R603)</f>
        <v>33496</v>
      </c>
    </row>
    <row r="605" spans="2:18" ht="15.75">
      <c r="B605" s="104"/>
      <c r="C605" s="105"/>
      <c r="D605" s="105"/>
      <c r="E605" s="107"/>
      <c r="F605" s="108"/>
      <c r="G605" s="109"/>
      <c r="H605" s="110"/>
      <c r="I605" s="110"/>
      <c r="J605" s="110"/>
      <c r="K605" s="110"/>
      <c r="L605" s="110"/>
      <c r="M605" s="111"/>
      <c r="N605" s="110"/>
      <c r="O605" s="112"/>
      <c r="P605" s="112"/>
      <c r="Q605" s="113"/>
      <c r="R605" s="114"/>
    </row>
    <row r="606" spans="2:18" ht="15.75">
      <c r="B606" s="70"/>
      <c r="C606" s="71"/>
      <c r="D606" s="71"/>
      <c r="E606" s="72"/>
      <c r="F606" s="73"/>
      <c r="G606" s="74"/>
      <c r="H606" s="75"/>
      <c r="I606" s="75"/>
      <c r="J606" s="75"/>
      <c r="K606" s="75"/>
      <c r="L606" s="75"/>
      <c r="M606" s="76"/>
      <c r="N606" s="75"/>
      <c r="O606" s="77"/>
      <c r="P606" s="77"/>
      <c r="Q606" s="78"/>
      <c r="R606" s="79"/>
    </row>
    <row r="607" spans="2:18" ht="18">
      <c r="B607" s="70"/>
      <c r="C607" s="35" t="s">
        <v>487</v>
      </c>
      <c r="D607" s="80"/>
      <c r="E607" s="72"/>
      <c r="F607" s="73"/>
      <c r="G607" s="74"/>
      <c r="H607" s="75"/>
      <c r="I607" s="75"/>
      <c r="J607" s="75"/>
      <c r="K607" s="75"/>
      <c r="L607" s="75"/>
      <c r="M607" s="76"/>
      <c r="N607" s="75"/>
      <c r="O607" s="77"/>
      <c r="P607" s="77"/>
      <c r="Q607" s="78"/>
      <c r="R607" s="79"/>
    </row>
    <row r="608" spans="2:18" ht="15.75">
      <c r="B608" s="116"/>
      <c r="C608" s="117"/>
      <c r="D608" s="117"/>
      <c r="E608" s="118"/>
      <c r="F608" s="119"/>
      <c r="G608" s="120"/>
      <c r="H608" s="121"/>
      <c r="I608" s="121"/>
      <c r="J608" s="121"/>
      <c r="K608" s="121"/>
      <c r="L608" s="121"/>
      <c r="M608" s="122"/>
      <c r="N608" s="121"/>
      <c r="O608" s="123"/>
      <c r="P608" s="123"/>
      <c r="Q608" s="124"/>
      <c r="R608" s="125"/>
    </row>
    <row r="609" spans="2:18" ht="15.75">
      <c r="B609" s="126">
        <v>1</v>
      </c>
      <c r="C609" s="127" t="s">
        <v>488</v>
      </c>
      <c r="D609" s="44">
        <v>41274</v>
      </c>
      <c r="E609" s="128">
        <v>9463.421</v>
      </c>
      <c r="F609" s="129">
        <v>10</v>
      </c>
      <c r="G609" s="130">
        <f aca="true" t="shared" si="93" ref="G609:G631">+E609/F609</f>
        <v>946.3421000000001</v>
      </c>
      <c r="H609" s="131">
        <v>42928.082</v>
      </c>
      <c r="I609" s="131">
        <v>631915.482</v>
      </c>
      <c r="J609" s="131">
        <v>63296.228</v>
      </c>
      <c r="K609" s="131">
        <v>0</v>
      </c>
      <c r="L609" s="131">
        <v>15870.352</v>
      </c>
      <c r="M609" s="132">
        <f aca="true" t="shared" si="94" ref="M609:M631">+L609-N609</f>
        <v>4194.5380000000005</v>
      </c>
      <c r="N609" s="131">
        <v>11675.814</v>
      </c>
      <c r="O609" s="133">
        <v>65</v>
      </c>
      <c r="P609" s="133">
        <v>10</v>
      </c>
      <c r="Q609" s="134">
        <f aca="true" t="shared" si="95" ref="Q609:Q631">SUM(O609:P609)</f>
        <v>75</v>
      </c>
      <c r="R609" s="135">
        <v>19772</v>
      </c>
    </row>
    <row r="610" spans="2:18" ht="15.75">
      <c r="B610" s="144">
        <f aca="true" t="shared" si="96" ref="B610:B631">+B609+1</f>
        <v>2</v>
      </c>
      <c r="C610" s="43" t="s">
        <v>489</v>
      </c>
      <c r="D610" s="44">
        <v>41274</v>
      </c>
      <c r="E610" s="45">
        <v>8130.711</v>
      </c>
      <c r="F610" s="46">
        <v>10</v>
      </c>
      <c r="G610" s="47">
        <f t="shared" si="93"/>
        <v>813.0711</v>
      </c>
      <c r="H610" s="48">
        <v>17677.422</v>
      </c>
      <c r="I610" s="48">
        <v>353055.627</v>
      </c>
      <c r="J610" s="48">
        <v>36519.553</v>
      </c>
      <c r="K610" s="48">
        <v>0</v>
      </c>
      <c r="L610" s="48">
        <v>1729.727</v>
      </c>
      <c r="M610" s="49">
        <f t="shared" si="94"/>
        <v>474.365</v>
      </c>
      <c r="N610" s="48">
        <v>1255.362</v>
      </c>
      <c r="O610" s="50">
        <v>0</v>
      </c>
      <c r="P610" s="50">
        <v>0</v>
      </c>
      <c r="Q610" s="51">
        <f t="shared" si="95"/>
        <v>0</v>
      </c>
      <c r="R610" s="52">
        <v>19231</v>
      </c>
    </row>
    <row r="611" spans="2:18" ht="15.75">
      <c r="B611" s="144">
        <f t="shared" si="96"/>
        <v>3</v>
      </c>
      <c r="C611" s="43" t="s">
        <v>490</v>
      </c>
      <c r="D611" s="44">
        <v>41274</v>
      </c>
      <c r="E611" s="45">
        <v>10103.868</v>
      </c>
      <c r="F611" s="46">
        <v>10</v>
      </c>
      <c r="G611" s="47">
        <f t="shared" si="93"/>
        <v>1010.3868</v>
      </c>
      <c r="H611" s="48">
        <v>21174.704</v>
      </c>
      <c r="I611" s="48">
        <v>453105.539</v>
      </c>
      <c r="J611" s="48">
        <v>44435.21</v>
      </c>
      <c r="K611" s="48">
        <v>0</v>
      </c>
      <c r="L611" s="48">
        <v>8869.497</v>
      </c>
      <c r="M611" s="49">
        <f t="shared" si="94"/>
        <v>3422.9829999999993</v>
      </c>
      <c r="N611" s="48">
        <v>5446.514</v>
      </c>
      <c r="O611" s="50">
        <v>30</v>
      </c>
      <c r="P611" s="50">
        <v>0</v>
      </c>
      <c r="Q611" s="51">
        <f t="shared" si="95"/>
        <v>30</v>
      </c>
      <c r="R611" s="52">
        <v>7780</v>
      </c>
    </row>
    <row r="612" spans="2:18" ht="15.75">
      <c r="B612" s="144">
        <f t="shared" si="96"/>
        <v>4</v>
      </c>
      <c r="C612" s="43" t="s">
        <v>491</v>
      </c>
      <c r="D612" s="44">
        <v>41274</v>
      </c>
      <c r="E612" s="45">
        <v>13491.563</v>
      </c>
      <c r="F612" s="46">
        <v>10</v>
      </c>
      <c r="G612" s="47">
        <f t="shared" si="93"/>
        <v>1349.1563</v>
      </c>
      <c r="H612" s="48">
        <v>25689.74</v>
      </c>
      <c r="I612" s="48">
        <v>536466.694</v>
      </c>
      <c r="J612" s="48">
        <v>53361.258</v>
      </c>
      <c r="K612" s="48">
        <v>0</v>
      </c>
      <c r="L612" s="48">
        <v>6783.202</v>
      </c>
      <c r="M612" s="49">
        <f t="shared" si="94"/>
        <v>2227.081</v>
      </c>
      <c r="N612" s="48">
        <v>4556.121</v>
      </c>
      <c r="O612" s="50">
        <v>20</v>
      </c>
      <c r="P612" s="50">
        <v>0</v>
      </c>
      <c r="Q612" s="51">
        <f t="shared" si="95"/>
        <v>20</v>
      </c>
      <c r="R612" s="52">
        <v>16800</v>
      </c>
    </row>
    <row r="613" spans="2:18" ht="15.75">
      <c r="B613" s="144">
        <f t="shared" si="96"/>
        <v>5</v>
      </c>
      <c r="C613" s="43" t="s">
        <v>492</v>
      </c>
      <c r="D613" s="44">
        <v>41274</v>
      </c>
      <c r="E613" s="45">
        <v>5287.974</v>
      </c>
      <c r="F613" s="46">
        <v>10</v>
      </c>
      <c r="G613" s="47">
        <f t="shared" si="93"/>
        <v>528.7974</v>
      </c>
      <c r="H613" s="48">
        <v>-6266.957</v>
      </c>
      <c r="I613" s="48">
        <v>332111.054</v>
      </c>
      <c r="J613" s="48">
        <v>27856.769</v>
      </c>
      <c r="K613" s="48">
        <v>0</v>
      </c>
      <c r="L613" s="48">
        <v>1403.892</v>
      </c>
      <c r="M613" s="49">
        <f t="shared" si="94"/>
        <v>-229.94899999999984</v>
      </c>
      <c r="N613" s="48">
        <v>1633.841</v>
      </c>
      <c r="O613" s="50">
        <v>0</v>
      </c>
      <c r="P613" s="50">
        <v>0</v>
      </c>
      <c r="Q613" s="51">
        <f t="shared" si="95"/>
        <v>0</v>
      </c>
      <c r="R613" s="52">
        <v>18312</v>
      </c>
    </row>
    <row r="614" spans="2:18" ht="15.75">
      <c r="B614" s="144">
        <f t="shared" si="96"/>
        <v>6</v>
      </c>
      <c r="C614" s="43" t="s">
        <v>493</v>
      </c>
      <c r="D614" s="44">
        <v>41274</v>
      </c>
      <c r="E614" s="45">
        <v>5279.679</v>
      </c>
      <c r="F614" s="46">
        <v>10</v>
      </c>
      <c r="G614" s="47">
        <f t="shared" si="93"/>
        <v>527.9679</v>
      </c>
      <c r="H614" s="48">
        <v>5554.413</v>
      </c>
      <c r="I614" s="48">
        <v>74236.03</v>
      </c>
      <c r="J614" s="48">
        <v>6509.238</v>
      </c>
      <c r="K614" s="48">
        <v>0</v>
      </c>
      <c r="L614" s="48">
        <v>626.442</v>
      </c>
      <c r="M614" s="49">
        <f t="shared" si="94"/>
        <v>215.589</v>
      </c>
      <c r="N614" s="48">
        <v>410.853</v>
      </c>
      <c r="O614" s="50">
        <v>0</v>
      </c>
      <c r="P614" s="50">
        <v>0</v>
      </c>
      <c r="Q614" s="51">
        <f t="shared" si="95"/>
        <v>0</v>
      </c>
      <c r="R614" s="52">
        <v>24386</v>
      </c>
    </row>
    <row r="615" spans="2:18" ht="15.75">
      <c r="B615" s="144">
        <f t="shared" si="96"/>
        <v>7</v>
      </c>
      <c r="C615" s="43" t="s">
        <v>494</v>
      </c>
      <c r="D615" s="44">
        <v>41274</v>
      </c>
      <c r="E615" s="45">
        <v>9273.508</v>
      </c>
      <c r="F615" s="46">
        <v>10</v>
      </c>
      <c r="G615" s="47">
        <f t="shared" si="93"/>
        <v>927.3507999999999</v>
      </c>
      <c r="H615" s="48">
        <v>18728.891</v>
      </c>
      <c r="I615" s="48">
        <v>313064.332</v>
      </c>
      <c r="J615" s="48">
        <v>34083.869</v>
      </c>
      <c r="K615" s="48">
        <v>0</v>
      </c>
      <c r="L615" s="48">
        <v>1840.101</v>
      </c>
      <c r="M615" s="49">
        <f t="shared" si="94"/>
        <v>417.21900000000005</v>
      </c>
      <c r="N615" s="48">
        <v>1422.882</v>
      </c>
      <c r="O615" s="50">
        <v>0</v>
      </c>
      <c r="P615" s="50">
        <v>12.5</v>
      </c>
      <c r="Q615" s="51">
        <f t="shared" si="95"/>
        <v>12.5</v>
      </c>
      <c r="R615" s="52">
        <v>17246</v>
      </c>
    </row>
    <row r="616" spans="2:18" ht="15.75">
      <c r="B616" s="144">
        <f t="shared" si="96"/>
        <v>8</v>
      </c>
      <c r="C616" s="43" t="s">
        <v>495</v>
      </c>
      <c r="D616" s="44">
        <v>41274</v>
      </c>
      <c r="E616" s="45">
        <v>12122.748</v>
      </c>
      <c r="F616" s="46">
        <v>10</v>
      </c>
      <c r="G616" s="47">
        <f t="shared" si="93"/>
        <v>1212.2748</v>
      </c>
      <c r="H616" s="48">
        <v>110588.807</v>
      </c>
      <c r="I616" s="48">
        <v>1517840.165</v>
      </c>
      <c r="J616" s="48">
        <v>126790.04</v>
      </c>
      <c r="K616" s="48">
        <v>0</v>
      </c>
      <c r="L616" s="48">
        <v>33626.071</v>
      </c>
      <c r="M616" s="49">
        <f t="shared" si="94"/>
        <v>12061.906000000003</v>
      </c>
      <c r="N616" s="48">
        <v>21564.165</v>
      </c>
      <c r="O616" s="50">
        <v>75</v>
      </c>
      <c r="P616" s="50">
        <v>10</v>
      </c>
      <c r="Q616" s="51">
        <f t="shared" si="95"/>
        <v>85</v>
      </c>
      <c r="R616" s="52">
        <v>106686</v>
      </c>
    </row>
    <row r="617" spans="2:18" ht="15.75">
      <c r="B617" s="144">
        <f t="shared" si="96"/>
        <v>9</v>
      </c>
      <c r="C617" s="43" t="s">
        <v>496</v>
      </c>
      <c r="D617" s="44">
        <v>41274</v>
      </c>
      <c r="E617" s="45">
        <v>10478.315</v>
      </c>
      <c r="F617" s="46">
        <v>10</v>
      </c>
      <c r="G617" s="47">
        <f t="shared" si="93"/>
        <v>1047.8315</v>
      </c>
      <c r="H617" s="48">
        <v>26066.846</v>
      </c>
      <c r="I617" s="48">
        <v>300845.782</v>
      </c>
      <c r="J617" s="48">
        <v>32597.871</v>
      </c>
      <c r="K617" s="48">
        <v>0</v>
      </c>
      <c r="L617" s="48">
        <v>5040.914</v>
      </c>
      <c r="M617" s="49">
        <f t="shared" si="94"/>
        <v>1638.1209999999996</v>
      </c>
      <c r="N617" s="48">
        <v>3402.793</v>
      </c>
      <c r="O617" s="50">
        <v>20</v>
      </c>
      <c r="P617" s="50">
        <v>0</v>
      </c>
      <c r="Q617" s="51">
        <f t="shared" si="95"/>
        <v>20</v>
      </c>
      <c r="R617" s="52">
        <v>3018</v>
      </c>
    </row>
    <row r="618" spans="2:18" ht="15.75">
      <c r="B618" s="144">
        <f t="shared" si="96"/>
        <v>10</v>
      </c>
      <c r="C618" s="43" t="s">
        <v>497</v>
      </c>
      <c r="D618" s="44">
        <v>41274</v>
      </c>
      <c r="E618" s="45">
        <v>10724.643</v>
      </c>
      <c r="F618" s="46">
        <v>10</v>
      </c>
      <c r="G618" s="47">
        <f t="shared" si="93"/>
        <v>1072.4643</v>
      </c>
      <c r="H618" s="48">
        <v>8774.478</v>
      </c>
      <c r="I618" s="48">
        <v>81569.995</v>
      </c>
      <c r="J618" s="48">
        <v>7829.356</v>
      </c>
      <c r="K618" s="48">
        <v>0</v>
      </c>
      <c r="L618" s="48">
        <v>1010.994</v>
      </c>
      <c r="M618" s="49">
        <f t="shared" si="94"/>
        <v>302.818</v>
      </c>
      <c r="N618" s="48">
        <v>708.176</v>
      </c>
      <c r="O618" s="50">
        <v>0</v>
      </c>
      <c r="P618" s="50">
        <v>0</v>
      </c>
      <c r="Q618" s="51">
        <f t="shared" si="95"/>
        <v>0</v>
      </c>
      <c r="R618" s="52">
        <v>7097</v>
      </c>
    </row>
    <row r="619" spans="2:18" ht="15.75">
      <c r="B619" s="144">
        <f t="shared" si="96"/>
        <v>11</v>
      </c>
      <c r="C619" s="43" t="s">
        <v>498</v>
      </c>
      <c r="D619" s="44">
        <v>41274</v>
      </c>
      <c r="E619" s="45">
        <v>19508.617</v>
      </c>
      <c r="F619" s="46">
        <v>10</v>
      </c>
      <c r="G619" s="47">
        <f t="shared" si="93"/>
        <v>1950.8617</v>
      </c>
      <c r="H619" s="48">
        <v>1980.394</v>
      </c>
      <c r="I619" s="48">
        <v>88312.542</v>
      </c>
      <c r="J619" s="48">
        <v>7378.692</v>
      </c>
      <c r="K619" s="48">
        <v>0</v>
      </c>
      <c r="L619" s="48">
        <v>-1810.51</v>
      </c>
      <c r="M619" s="49">
        <f t="shared" si="94"/>
        <v>-747.0930000000001</v>
      </c>
      <c r="N619" s="48">
        <v>-1063.417</v>
      </c>
      <c r="O619" s="50">
        <v>0</v>
      </c>
      <c r="P619" s="50">
        <v>0</v>
      </c>
      <c r="Q619" s="51">
        <f t="shared" si="95"/>
        <v>0</v>
      </c>
      <c r="R619" s="52">
        <v>9002</v>
      </c>
    </row>
    <row r="620" spans="2:18" ht="15.75">
      <c r="B620" s="144">
        <f t="shared" si="96"/>
        <v>12</v>
      </c>
      <c r="C620" s="43" t="s">
        <v>499</v>
      </c>
      <c r="D620" s="44">
        <v>41274</v>
      </c>
      <c r="E620" s="45">
        <v>9198.601</v>
      </c>
      <c r="F620" s="46">
        <v>10</v>
      </c>
      <c r="G620" s="47">
        <f t="shared" si="93"/>
        <v>919.8601000000001</v>
      </c>
      <c r="H620" s="48">
        <v>88156.909</v>
      </c>
      <c r="I620" s="48">
        <v>765898.992</v>
      </c>
      <c r="J620" s="48">
        <v>77509.522</v>
      </c>
      <c r="K620" s="48">
        <v>0</v>
      </c>
      <c r="L620" s="48">
        <v>32053.744</v>
      </c>
      <c r="M620" s="49">
        <f t="shared" si="94"/>
        <v>11113.047999999999</v>
      </c>
      <c r="N620" s="48">
        <v>20940.696</v>
      </c>
      <c r="O620" s="50">
        <v>130</v>
      </c>
      <c r="P620" s="50">
        <v>10</v>
      </c>
      <c r="Q620" s="51">
        <f t="shared" si="95"/>
        <v>140</v>
      </c>
      <c r="R620" s="52">
        <v>41269</v>
      </c>
    </row>
    <row r="621" spans="2:18" ht="15.75">
      <c r="B621" s="144">
        <f t="shared" si="96"/>
        <v>13</v>
      </c>
      <c r="C621" s="43" t="s">
        <v>500</v>
      </c>
      <c r="D621" s="44">
        <v>41274</v>
      </c>
      <c r="E621" s="45">
        <v>9033.675</v>
      </c>
      <c r="F621" s="46">
        <v>10</v>
      </c>
      <c r="G621" s="47">
        <f t="shared" si="93"/>
        <v>903.3675</v>
      </c>
      <c r="H621" s="48">
        <v>15481.738</v>
      </c>
      <c r="I621" s="48">
        <v>274436.51</v>
      </c>
      <c r="J621" s="48">
        <v>24235.562</v>
      </c>
      <c r="K621" s="48">
        <v>0</v>
      </c>
      <c r="L621" s="48">
        <v>5230.226</v>
      </c>
      <c r="M621" s="49">
        <f t="shared" si="94"/>
        <v>1722.1099999999997</v>
      </c>
      <c r="N621" s="48">
        <v>3508.116</v>
      </c>
      <c r="O621" s="50">
        <v>15</v>
      </c>
      <c r="P621" s="50">
        <v>11</v>
      </c>
      <c r="Q621" s="51">
        <f t="shared" si="95"/>
        <v>26</v>
      </c>
      <c r="R621" s="52">
        <v>1821</v>
      </c>
    </row>
    <row r="622" spans="2:18" ht="15.75">
      <c r="B622" s="144">
        <f t="shared" si="96"/>
        <v>14</v>
      </c>
      <c r="C622" s="43" t="s">
        <v>501</v>
      </c>
      <c r="D622" s="44">
        <v>41274</v>
      </c>
      <c r="E622" s="45">
        <v>18500.114</v>
      </c>
      <c r="F622" s="46">
        <v>10</v>
      </c>
      <c r="G622" s="47">
        <f t="shared" si="93"/>
        <v>1850.0114</v>
      </c>
      <c r="H622" s="48">
        <v>116034.637</v>
      </c>
      <c r="I622" s="48">
        <v>1309339.305</v>
      </c>
      <c r="J622" s="48">
        <v>123941.454</v>
      </c>
      <c r="K622" s="48">
        <v>0</v>
      </c>
      <c r="L622" s="48">
        <v>23257.706</v>
      </c>
      <c r="M622" s="49">
        <f t="shared" si="94"/>
        <v>7095.070999999998</v>
      </c>
      <c r="N622" s="48">
        <v>16162.635</v>
      </c>
      <c r="O622" s="50">
        <v>70</v>
      </c>
      <c r="P622" s="50">
        <v>15</v>
      </c>
      <c r="Q622" s="51">
        <f t="shared" si="95"/>
        <v>85</v>
      </c>
      <c r="R622" s="52">
        <v>16606</v>
      </c>
    </row>
    <row r="623" spans="2:18" ht="15.75">
      <c r="B623" s="144">
        <f t="shared" si="96"/>
        <v>15</v>
      </c>
      <c r="C623" s="43" t="s">
        <v>502</v>
      </c>
      <c r="D623" s="44">
        <v>41274</v>
      </c>
      <c r="E623" s="45">
        <v>300</v>
      </c>
      <c r="F623" s="46">
        <v>10</v>
      </c>
      <c r="G623" s="47">
        <f t="shared" si="93"/>
        <v>30</v>
      </c>
      <c r="H623" s="48">
        <v>160.053008</v>
      </c>
      <c r="I623" s="48">
        <v>800.380366</v>
      </c>
      <c r="J623" s="48">
        <v>52.9646</v>
      </c>
      <c r="K623" s="48">
        <v>0</v>
      </c>
      <c r="L623" s="48">
        <v>-45.250237</v>
      </c>
      <c r="M623" s="49">
        <f t="shared" si="94"/>
        <v>0.5018859999999989</v>
      </c>
      <c r="N623" s="48">
        <v>-45.752123</v>
      </c>
      <c r="O623" s="50">
        <v>0</v>
      </c>
      <c r="P623" s="50">
        <v>0</v>
      </c>
      <c r="Q623" s="51">
        <f t="shared" si="95"/>
        <v>0</v>
      </c>
      <c r="R623" s="52">
        <v>302</v>
      </c>
    </row>
    <row r="624" spans="2:18" ht="15.75">
      <c r="B624" s="144">
        <f t="shared" si="96"/>
        <v>16</v>
      </c>
      <c r="C624" s="43" t="s">
        <v>503</v>
      </c>
      <c r="D624" s="44">
        <v>41274</v>
      </c>
      <c r="E624" s="45">
        <v>103028.512</v>
      </c>
      <c r="F624" s="46">
        <v>10</v>
      </c>
      <c r="G624" s="47">
        <f t="shared" si="93"/>
        <v>10302.851200000001</v>
      </c>
      <c r="H624" s="48">
        <v>13622.136</v>
      </c>
      <c r="I624" s="48">
        <v>190609.361</v>
      </c>
      <c r="J624" s="48">
        <v>16410.694</v>
      </c>
      <c r="K624" s="48">
        <v>0</v>
      </c>
      <c r="L624" s="48">
        <v>145.12</v>
      </c>
      <c r="M624" s="49">
        <f t="shared" si="94"/>
        <v>107.054</v>
      </c>
      <c r="N624" s="48">
        <v>38.066</v>
      </c>
      <c r="O624" s="50">
        <v>0</v>
      </c>
      <c r="P624" s="50">
        <v>0</v>
      </c>
      <c r="Q624" s="51">
        <f t="shared" si="95"/>
        <v>0</v>
      </c>
      <c r="R624" s="52">
        <v>27772</v>
      </c>
    </row>
    <row r="625" spans="2:18" ht="15.75">
      <c r="B625" s="144">
        <f t="shared" si="96"/>
        <v>17</v>
      </c>
      <c r="C625" s="43" t="s">
        <v>504</v>
      </c>
      <c r="D625" s="44">
        <v>41274</v>
      </c>
      <c r="E625" s="45">
        <v>14334.734</v>
      </c>
      <c r="F625" s="46">
        <v>10</v>
      </c>
      <c r="G625" s="47">
        <f t="shared" si="93"/>
        <v>1433.4734</v>
      </c>
      <c r="H625" s="48">
        <v>8473.656</v>
      </c>
      <c r="I625" s="48">
        <v>34853.837</v>
      </c>
      <c r="J625" s="48">
        <v>3208.539</v>
      </c>
      <c r="K625" s="48">
        <v>0</v>
      </c>
      <c r="L625" s="48">
        <v>164.034</v>
      </c>
      <c r="M625" s="49">
        <f t="shared" si="94"/>
        <v>-136.85200000000003</v>
      </c>
      <c r="N625" s="48">
        <v>300.886</v>
      </c>
      <c r="O625" s="50">
        <v>0</v>
      </c>
      <c r="P625" s="50">
        <v>0</v>
      </c>
      <c r="Q625" s="51">
        <f t="shared" si="95"/>
        <v>0</v>
      </c>
      <c r="R625" s="52">
        <v>6605</v>
      </c>
    </row>
    <row r="626" spans="2:18" ht="15.75">
      <c r="B626" s="144">
        <f t="shared" si="96"/>
        <v>18</v>
      </c>
      <c r="C626" s="43" t="s">
        <v>505</v>
      </c>
      <c r="D626" s="44">
        <v>41274</v>
      </c>
      <c r="E626" s="45">
        <v>26716.048</v>
      </c>
      <c r="F626" s="46">
        <v>10</v>
      </c>
      <c r="G626" s="47">
        <f t="shared" si="93"/>
        <v>2671.6048</v>
      </c>
      <c r="H626" s="48">
        <v>5193.761</v>
      </c>
      <c r="I626" s="48">
        <v>89061.57</v>
      </c>
      <c r="J626" s="48">
        <v>9648.232</v>
      </c>
      <c r="K626" s="48">
        <v>0</v>
      </c>
      <c r="L626" s="48">
        <v>-529.269</v>
      </c>
      <c r="M626" s="49">
        <f t="shared" si="94"/>
        <v>-184.998</v>
      </c>
      <c r="N626" s="48">
        <v>-344.271</v>
      </c>
      <c r="O626" s="50">
        <v>0</v>
      </c>
      <c r="P626" s="50">
        <v>0</v>
      </c>
      <c r="Q626" s="51">
        <f t="shared" si="95"/>
        <v>0</v>
      </c>
      <c r="R626" s="52">
        <v>8123</v>
      </c>
    </row>
    <row r="627" spans="2:18" ht="15.75">
      <c r="B627" s="144">
        <f t="shared" si="96"/>
        <v>19</v>
      </c>
      <c r="C627" s="43" t="s">
        <v>506</v>
      </c>
      <c r="D627" s="44">
        <v>41274</v>
      </c>
      <c r="E627" s="45">
        <v>10022.396</v>
      </c>
      <c r="F627" s="46">
        <v>10</v>
      </c>
      <c r="G627" s="47">
        <f t="shared" si="93"/>
        <v>1002.2396000000001</v>
      </c>
      <c r="H627" s="48">
        <v>11399.026</v>
      </c>
      <c r="I627" s="48">
        <v>158618.236</v>
      </c>
      <c r="J627" s="48">
        <v>15925.101</v>
      </c>
      <c r="K627" s="48">
        <v>0</v>
      </c>
      <c r="L627" s="48">
        <v>1722.056</v>
      </c>
      <c r="M627" s="49">
        <f t="shared" si="94"/>
        <v>617.863</v>
      </c>
      <c r="N627" s="48">
        <v>1104.193</v>
      </c>
      <c r="O627" s="50">
        <v>0</v>
      </c>
      <c r="P627" s="50">
        <v>11</v>
      </c>
      <c r="Q627" s="51">
        <f t="shared" si="95"/>
        <v>11</v>
      </c>
      <c r="R627" s="52">
        <v>9855</v>
      </c>
    </row>
    <row r="628" spans="2:18" ht="15.75">
      <c r="B628" s="144">
        <f t="shared" si="96"/>
        <v>20</v>
      </c>
      <c r="C628" s="43" t="s">
        <v>507</v>
      </c>
      <c r="D628" s="44">
        <v>41274</v>
      </c>
      <c r="E628" s="45">
        <v>38715.85</v>
      </c>
      <c r="F628" s="46">
        <v>10</v>
      </c>
      <c r="G628" s="47">
        <f t="shared" si="93"/>
        <v>3871.585</v>
      </c>
      <c r="H628" s="48">
        <v>50330.966</v>
      </c>
      <c r="I628" s="48">
        <v>388872.017</v>
      </c>
      <c r="J628" s="48">
        <v>38449.54</v>
      </c>
      <c r="K628" s="48">
        <v>0</v>
      </c>
      <c r="L628" s="48">
        <v>9108.265</v>
      </c>
      <c r="M628" s="49">
        <f t="shared" si="94"/>
        <v>3197.709999999999</v>
      </c>
      <c r="N628" s="48">
        <v>5910.555</v>
      </c>
      <c r="O628" s="50">
        <v>20</v>
      </c>
      <c r="P628" s="50">
        <v>0</v>
      </c>
      <c r="Q628" s="51">
        <f t="shared" si="95"/>
        <v>20</v>
      </c>
      <c r="R628" s="52">
        <v>8541</v>
      </c>
    </row>
    <row r="629" spans="2:18" ht="15.75">
      <c r="B629" s="144">
        <f t="shared" si="96"/>
        <v>21</v>
      </c>
      <c r="C629" s="43" t="s">
        <v>508</v>
      </c>
      <c r="D629" s="44">
        <v>41274</v>
      </c>
      <c r="E629" s="45">
        <v>10779.796</v>
      </c>
      <c r="F629" s="46">
        <v>10</v>
      </c>
      <c r="G629" s="47">
        <f t="shared" si="93"/>
        <v>1077.9796000000001</v>
      </c>
      <c r="H629" s="48">
        <v>2896.911</v>
      </c>
      <c r="I629" s="48">
        <v>134385.195</v>
      </c>
      <c r="J629" s="48">
        <v>11642.192</v>
      </c>
      <c r="K629" s="48">
        <v>0</v>
      </c>
      <c r="L629" s="48">
        <v>-2524.916</v>
      </c>
      <c r="M629" s="49">
        <f t="shared" si="94"/>
        <v>209.23999999999978</v>
      </c>
      <c r="N629" s="48">
        <v>-2734.156</v>
      </c>
      <c r="O629" s="50">
        <v>0</v>
      </c>
      <c r="P629" s="50">
        <v>0</v>
      </c>
      <c r="Q629" s="51">
        <f t="shared" si="95"/>
        <v>0</v>
      </c>
      <c r="R629" s="52">
        <v>51709</v>
      </c>
    </row>
    <row r="630" spans="2:18" ht="15.75">
      <c r="B630" s="144">
        <f t="shared" si="96"/>
        <v>22</v>
      </c>
      <c r="C630" s="43" t="s">
        <v>509</v>
      </c>
      <c r="D630" s="44">
        <v>41274</v>
      </c>
      <c r="E630" s="45">
        <v>9001.433</v>
      </c>
      <c r="F630" s="46">
        <v>10</v>
      </c>
      <c r="G630" s="47">
        <f t="shared" si="93"/>
        <v>900.1433000000001</v>
      </c>
      <c r="H630" s="48">
        <v>10775.628</v>
      </c>
      <c r="I630" s="48">
        <v>82177.638</v>
      </c>
      <c r="J630" s="48">
        <v>8181.052</v>
      </c>
      <c r="K630" s="48">
        <v>0</v>
      </c>
      <c r="L630" s="48">
        <v>1569.218</v>
      </c>
      <c r="M630" s="49">
        <f t="shared" si="94"/>
        <v>494.01700000000005</v>
      </c>
      <c r="N630" s="48">
        <v>1075.201</v>
      </c>
      <c r="O630" s="50">
        <v>0</v>
      </c>
      <c r="P630" s="50">
        <v>9.4</v>
      </c>
      <c r="Q630" s="51">
        <f t="shared" si="95"/>
        <v>9.4</v>
      </c>
      <c r="R630" s="52">
        <v>32560</v>
      </c>
    </row>
    <row r="631" spans="2:18" ht="15.75">
      <c r="B631" s="144">
        <f t="shared" si="96"/>
        <v>23</v>
      </c>
      <c r="C631" s="43" t="s">
        <v>510</v>
      </c>
      <c r="D631" s="44">
        <v>41274</v>
      </c>
      <c r="E631" s="45">
        <v>12241.798</v>
      </c>
      <c r="F631" s="46">
        <v>10</v>
      </c>
      <c r="G631" s="47">
        <f t="shared" si="93"/>
        <v>1224.1798000000001</v>
      </c>
      <c r="H631" s="48">
        <v>77627.152</v>
      </c>
      <c r="I631" s="48">
        <v>894398.652</v>
      </c>
      <c r="J631" s="48">
        <v>90638.633</v>
      </c>
      <c r="K631" s="48">
        <v>0</v>
      </c>
      <c r="L631" s="48">
        <v>27028.927</v>
      </c>
      <c r="M631" s="49">
        <f t="shared" si="94"/>
        <v>9022.199</v>
      </c>
      <c r="N631" s="48">
        <v>18006.728</v>
      </c>
      <c r="O631" s="50">
        <v>85</v>
      </c>
      <c r="P631" s="50">
        <v>0</v>
      </c>
      <c r="Q631" s="51">
        <f t="shared" si="95"/>
        <v>85</v>
      </c>
      <c r="R631" s="52">
        <v>24924</v>
      </c>
    </row>
    <row r="632" spans="2:18" ht="15.75">
      <c r="B632" s="144"/>
      <c r="C632" s="43"/>
      <c r="D632" s="43"/>
      <c r="E632" s="45"/>
      <c r="F632" s="46"/>
      <c r="G632" s="47"/>
      <c r="H632" s="48"/>
      <c r="I632" s="48"/>
      <c r="J632" s="48"/>
      <c r="K632" s="48"/>
      <c r="L632" s="48"/>
      <c r="M632" s="49"/>
      <c r="N632" s="48"/>
      <c r="O632" s="50"/>
      <c r="P632" s="50"/>
      <c r="Q632" s="51"/>
      <c r="R632" s="52"/>
    </row>
    <row r="633" spans="2:18" s="103" customFormat="1" ht="15.75">
      <c r="B633" s="95">
        <f>COUNT(B609:B632)</f>
        <v>23</v>
      </c>
      <c r="C633" s="96"/>
      <c r="D633" s="96"/>
      <c r="E633" s="96">
        <f>SUBTOTAL(9,E609:E632)</f>
        <v>375738.004</v>
      </c>
      <c r="F633" s="90"/>
      <c r="G633" s="98">
        <f aca="true" t="shared" si="97" ref="G633:N633">SUBTOTAL(9,G609:G632)</f>
        <v>37573.8004</v>
      </c>
      <c r="H633" s="96">
        <f t="shared" si="97"/>
        <v>673049.393008</v>
      </c>
      <c r="I633" s="96">
        <f t="shared" si="97"/>
        <v>9005974.935366001</v>
      </c>
      <c r="J633" s="96">
        <f t="shared" si="97"/>
        <v>860501.5696</v>
      </c>
      <c r="K633" s="96">
        <f t="shared" si="97"/>
        <v>0</v>
      </c>
      <c r="L633" s="96">
        <f t="shared" si="97"/>
        <v>172170.54276300006</v>
      </c>
      <c r="M633" s="98">
        <f t="shared" si="97"/>
        <v>57234.54188599999</v>
      </c>
      <c r="N633" s="96">
        <f t="shared" si="97"/>
        <v>114936.000877</v>
      </c>
      <c r="O633" s="142"/>
      <c r="P633" s="142"/>
      <c r="Q633" s="101"/>
      <c r="R633" s="102">
        <f>SUBTOTAL(9,R609:R632)</f>
        <v>479417</v>
      </c>
    </row>
    <row r="634" spans="2:18" ht="15.75">
      <c r="B634" s="104"/>
      <c r="C634" s="105"/>
      <c r="D634" s="105"/>
      <c r="E634" s="107"/>
      <c r="F634" s="108"/>
      <c r="G634" s="109"/>
      <c r="H634" s="110"/>
      <c r="I634" s="110"/>
      <c r="J634" s="110"/>
      <c r="K634" s="110"/>
      <c r="L634" s="110"/>
      <c r="M634" s="111"/>
      <c r="N634" s="110"/>
      <c r="O634" s="112"/>
      <c r="P634" s="112"/>
      <c r="Q634" s="113"/>
      <c r="R634" s="114"/>
    </row>
    <row r="635" spans="2:18" ht="15.75">
      <c r="B635" s="70"/>
      <c r="C635" s="71"/>
      <c r="D635" s="71"/>
      <c r="E635" s="72"/>
      <c r="F635" s="73"/>
      <c r="G635" s="74"/>
      <c r="H635" s="75"/>
      <c r="I635" s="75"/>
      <c r="J635" s="75"/>
      <c r="K635" s="75"/>
      <c r="L635" s="75"/>
      <c r="M635" s="76"/>
      <c r="N635" s="75"/>
      <c r="O635" s="77"/>
      <c r="P635" s="77"/>
      <c r="Q635" s="78"/>
      <c r="R635" s="79"/>
    </row>
    <row r="636" spans="2:18" ht="18">
      <c r="B636" s="70"/>
      <c r="C636" s="35" t="s">
        <v>511</v>
      </c>
      <c r="D636" s="80"/>
      <c r="E636" s="72"/>
      <c r="F636" s="73"/>
      <c r="G636" s="74"/>
      <c r="H636" s="75"/>
      <c r="I636" s="75"/>
      <c r="J636" s="75"/>
      <c r="K636" s="75"/>
      <c r="L636" s="75"/>
      <c r="M636" s="76"/>
      <c r="N636" s="75"/>
      <c r="O636" s="77"/>
      <c r="P636" s="77"/>
      <c r="Q636" s="78"/>
      <c r="R636" s="79"/>
    </row>
    <row r="637" spans="2:18" ht="15.75">
      <c r="B637" s="116"/>
      <c r="C637" s="117"/>
      <c r="D637" s="117"/>
      <c r="E637" s="118"/>
      <c r="F637" s="119"/>
      <c r="G637" s="120"/>
      <c r="H637" s="121"/>
      <c r="I637" s="121"/>
      <c r="J637" s="121"/>
      <c r="K637" s="121"/>
      <c r="L637" s="121"/>
      <c r="M637" s="122"/>
      <c r="N637" s="121"/>
      <c r="O637" s="123"/>
      <c r="P637" s="123"/>
      <c r="Q637" s="124"/>
      <c r="R637" s="125"/>
    </row>
    <row r="638" spans="2:18" ht="15.75">
      <c r="B638" s="143">
        <v>1</v>
      </c>
      <c r="C638" s="127" t="s">
        <v>512</v>
      </c>
      <c r="D638" s="44">
        <v>41274</v>
      </c>
      <c r="E638" s="128">
        <v>1237.045</v>
      </c>
      <c r="F638" s="129">
        <v>10</v>
      </c>
      <c r="G638" s="130">
        <f aca="true" t="shared" si="98" ref="G638:G659">+E638/F638</f>
        <v>123.70450000000001</v>
      </c>
      <c r="H638" s="131">
        <v>11539.796</v>
      </c>
      <c r="I638" s="131">
        <v>24607.163</v>
      </c>
      <c r="J638" s="131">
        <v>7168.799</v>
      </c>
      <c r="K638" s="131">
        <v>5.581</v>
      </c>
      <c r="L638" s="131">
        <v>666.558</v>
      </c>
      <c r="M638" s="132">
        <f aca="true" t="shared" si="99" ref="M638:M659">+L638-N638</f>
        <v>42.36500000000001</v>
      </c>
      <c r="N638" s="131">
        <v>624.193</v>
      </c>
      <c r="O638" s="133">
        <v>25</v>
      </c>
      <c r="P638" s="133">
        <v>0</v>
      </c>
      <c r="Q638" s="134">
        <f aca="true" t="shared" si="100" ref="Q638:Q659">SUM(O638:P638)</f>
        <v>25</v>
      </c>
      <c r="R638" s="135">
        <v>5246</v>
      </c>
    </row>
    <row r="639" spans="2:18" ht="15.75">
      <c r="B639" s="144">
        <f aca="true" t="shared" si="101" ref="B639:B659">+B638+1</f>
        <v>2</v>
      </c>
      <c r="C639" s="43" t="s">
        <v>513</v>
      </c>
      <c r="D639" s="44">
        <v>41274</v>
      </c>
      <c r="E639" s="45">
        <v>300</v>
      </c>
      <c r="F639" s="46">
        <v>10</v>
      </c>
      <c r="G639" s="47">
        <f t="shared" si="98"/>
        <v>30</v>
      </c>
      <c r="H639" s="48">
        <v>352.762886</v>
      </c>
      <c r="I639" s="48">
        <v>560.422226</v>
      </c>
      <c r="J639" s="48">
        <v>58.957072</v>
      </c>
      <c r="K639" s="48">
        <v>0</v>
      </c>
      <c r="L639" s="48">
        <v>7.30126</v>
      </c>
      <c r="M639" s="49">
        <f t="shared" si="99"/>
        <v>-2.8789989999999994</v>
      </c>
      <c r="N639" s="48">
        <v>10.180259</v>
      </c>
      <c r="O639" s="50">
        <v>0</v>
      </c>
      <c r="P639" s="50">
        <v>0</v>
      </c>
      <c r="Q639" s="51">
        <f t="shared" si="100"/>
        <v>0</v>
      </c>
      <c r="R639" s="52">
        <v>32</v>
      </c>
    </row>
    <row r="640" spans="2:18" ht="15.75">
      <c r="B640" s="144">
        <f t="shared" si="101"/>
        <v>3</v>
      </c>
      <c r="C640" s="43" t="s">
        <v>514</v>
      </c>
      <c r="D640" s="44">
        <v>41274</v>
      </c>
      <c r="E640" s="45">
        <v>323.62003</v>
      </c>
      <c r="F640" s="46">
        <v>10</v>
      </c>
      <c r="G640" s="47">
        <f t="shared" si="98"/>
        <v>32.362003</v>
      </c>
      <c r="H640" s="48">
        <v>507.153833</v>
      </c>
      <c r="I640" s="48">
        <v>2225.061441</v>
      </c>
      <c r="J640" s="48">
        <v>778.053604</v>
      </c>
      <c r="K640" s="48">
        <v>0</v>
      </c>
      <c r="L640" s="48">
        <v>87.408242</v>
      </c>
      <c r="M640" s="49">
        <f t="shared" si="99"/>
        <v>12.461804</v>
      </c>
      <c r="N640" s="48">
        <v>74.946438</v>
      </c>
      <c r="O640" s="50">
        <v>0</v>
      </c>
      <c r="P640" s="50">
        <v>20</v>
      </c>
      <c r="Q640" s="51">
        <f t="shared" si="100"/>
        <v>20</v>
      </c>
      <c r="R640" s="52">
        <v>1637</v>
      </c>
    </row>
    <row r="641" spans="2:18" ht="15.75">
      <c r="B641" s="144">
        <f t="shared" si="101"/>
        <v>4</v>
      </c>
      <c r="C641" s="43" t="s">
        <v>515</v>
      </c>
      <c r="D641" s="44">
        <v>41274</v>
      </c>
      <c r="E641" s="45">
        <v>531.526</v>
      </c>
      <c r="F641" s="46">
        <v>10</v>
      </c>
      <c r="G641" s="47">
        <f t="shared" si="98"/>
        <v>53.15259999999999</v>
      </c>
      <c r="H641" s="48">
        <v>1194.961</v>
      </c>
      <c r="I641" s="48">
        <v>2700.543</v>
      </c>
      <c r="J641" s="48">
        <v>856.755</v>
      </c>
      <c r="K641" s="48">
        <v>0.467</v>
      </c>
      <c r="L641" s="48">
        <v>463.624</v>
      </c>
      <c r="M641" s="49">
        <f t="shared" si="99"/>
        <v>101.40700000000004</v>
      </c>
      <c r="N641" s="48">
        <v>362.217</v>
      </c>
      <c r="O641" s="50">
        <v>40</v>
      </c>
      <c r="P641" s="50">
        <v>20</v>
      </c>
      <c r="Q641" s="51">
        <f t="shared" si="100"/>
        <v>60</v>
      </c>
      <c r="R641" s="52">
        <v>951</v>
      </c>
    </row>
    <row r="642" spans="2:18" ht="15.75">
      <c r="B642" s="144">
        <f t="shared" si="101"/>
        <v>5</v>
      </c>
      <c r="C642" s="43" t="s">
        <v>516</v>
      </c>
      <c r="D642" s="44">
        <v>41274</v>
      </c>
      <c r="E642" s="45">
        <v>586.277</v>
      </c>
      <c r="F642" s="46">
        <v>10</v>
      </c>
      <c r="G642" s="47">
        <f t="shared" si="98"/>
        <v>58.627700000000004</v>
      </c>
      <c r="H642" s="48">
        <v>4407.842</v>
      </c>
      <c r="I642" s="48">
        <v>4638.82</v>
      </c>
      <c r="J642" s="48">
        <v>1735.566</v>
      </c>
      <c r="K642" s="48">
        <v>0.209</v>
      </c>
      <c r="L642" s="48">
        <v>1503.026</v>
      </c>
      <c r="M642" s="49">
        <f t="shared" si="99"/>
        <v>74.81899999999996</v>
      </c>
      <c r="N642" s="48">
        <v>1428.207</v>
      </c>
      <c r="O642" s="50">
        <v>40</v>
      </c>
      <c r="P642" s="50">
        <v>50</v>
      </c>
      <c r="Q642" s="51">
        <f t="shared" si="100"/>
        <v>90</v>
      </c>
      <c r="R642" s="52">
        <v>1027</v>
      </c>
    </row>
    <row r="643" spans="2:18" ht="15.75">
      <c r="B643" s="144">
        <f t="shared" si="101"/>
        <v>6</v>
      </c>
      <c r="C643" s="43" t="s">
        <v>517</v>
      </c>
      <c r="D643" s="44">
        <v>41274</v>
      </c>
      <c r="E643" s="45">
        <v>457.24366</v>
      </c>
      <c r="F643" s="46">
        <v>10</v>
      </c>
      <c r="G643" s="47">
        <f t="shared" si="98"/>
        <v>45.724365999999996</v>
      </c>
      <c r="H643" s="48">
        <v>1023.559861</v>
      </c>
      <c r="I643" s="48">
        <v>1612.109499</v>
      </c>
      <c r="J643" s="48">
        <v>401.128846</v>
      </c>
      <c r="K643" s="48">
        <v>0</v>
      </c>
      <c r="L643" s="48">
        <v>130.026032</v>
      </c>
      <c r="M643" s="49">
        <f t="shared" si="99"/>
        <v>13.154264999999981</v>
      </c>
      <c r="N643" s="48">
        <v>116.871767</v>
      </c>
      <c r="O643" s="50">
        <v>12.5</v>
      </c>
      <c r="P643" s="50">
        <v>0</v>
      </c>
      <c r="Q643" s="51">
        <f t="shared" si="100"/>
        <v>12.5</v>
      </c>
      <c r="R643" s="52">
        <v>1322</v>
      </c>
    </row>
    <row r="644" spans="2:18" ht="15.75">
      <c r="B644" s="144">
        <f t="shared" si="101"/>
        <v>7</v>
      </c>
      <c r="C644" s="43" t="s">
        <v>518</v>
      </c>
      <c r="D644" s="44">
        <v>41274</v>
      </c>
      <c r="E644" s="45">
        <v>121</v>
      </c>
      <c r="F644" s="46">
        <v>10</v>
      </c>
      <c r="G644" s="47">
        <f t="shared" si="98"/>
        <v>12.1</v>
      </c>
      <c r="H644" s="48">
        <v>66.174203</v>
      </c>
      <c r="I644" s="48">
        <v>176.024246</v>
      </c>
      <c r="J644" s="48">
        <v>47.8959</v>
      </c>
      <c r="K644" s="48">
        <v>0</v>
      </c>
      <c r="L644" s="48">
        <v>-17.841746</v>
      </c>
      <c r="M644" s="49">
        <f t="shared" si="99"/>
        <v>0.32040699999999944</v>
      </c>
      <c r="N644" s="48">
        <v>-18.162153</v>
      </c>
      <c r="O644" s="50">
        <v>0</v>
      </c>
      <c r="P644" s="50">
        <v>0</v>
      </c>
      <c r="Q644" s="51">
        <f t="shared" si="100"/>
        <v>0</v>
      </c>
      <c r="R644" s="52">
        <v>522</v>
      </c>
    </row>
    <row r="645" spans="2:18" ht="15.75">
      <c r="B645" s="144">
        <f t="shared" si="101"/>
        <v>8</v>
      </c>
      <c r="C645" s="43" t="s">
        <v>519</v>
      </c>
      <c r="D645" s="44">
        <v>41274</v>
      </c>
      <c r="E645" s="45">
        <v>331.82</v>
      </c>
      <c r="F645" s="46">
        <v>10</v>
      </c>
      <c r="G645" s="47">
        <f t="shared" si="98"/>
        <v>33.182</v>
      </c>
      <c r="H645" s="48">
        <v>466.1</v>
      </c>
      <c r="I645" s="48">
        <v>835.352</v>
      </c>
      <c r="J645" s="48">
        <v>508.673</v>
      </c>
      <c r="K645" s="48">
        <v>0</v>
      </c>
      <c r="L645" s="48">
        <v>84.251</v>
      </c>
      <c r="M645" s="49">
        <f t="shared" si="99"/>
        <v>16.194000000000003</v>
      </c>
      <c r="N645" s="48">
        <v>68.057</v>
      </c>
      <c r="O645" s="50">
        <v>0</v>
      </c>
      <c r="P645" s="50">
        <v>10</v>
      </c>
      <c r="Q645" s="51">
        <f t="shared" si="100"/>
        <v>10</v>
      </c>
      <c r="R645" s="52">
        <v>332</v>
      </c>
    </row>
    <row r="646" spans="2:18" ht="15.75">
      <c r="B646" s="144">
        <f t="shared" si="101"/>
        <v>9</v>
      </c>
      <c r="C646" s="43" t="s">
        <v>520</v>
      </c>
      <c r="D646" s="44">
        <v>41274</v>
      </c>
      <c r="E646" s="45">
        <v>1250</v>
      </c>
      <c r="F646" s="46">
        <v>10</v>
      </c>
      <c r="G646" s="47">
        <f t="shared" si="98"/>
        <v>125</v>
      </c>
      <c r="H646" s="48">
        <v>11131.164</v>
      </c>
      <c r="I646" s="48">
        <v>29036.106</v>
      </c>
      <c r="J646" s="48">
        <v>7533.37</v>
      </c>
      <c r="K646" s="48">
        <v>0</v>
      </c>
      <c r="L646" s="48">
        <v>1674.817</v>
      </c>
      <c r="M646" s="49">
        <f t="shared" si="99"/>
        <v>70.77199999999993</v>
      </c>
      <c r="N646" s="48">
        <v>1604.045</v>
      </c>
      <c r="O646" s="50">
        <v>50</v>
      </c>
      <c r="P646" s="50">
        <v>0</v>
      </c>
      <c r="Q646" s="51">
        <f t="shared" si="100"/>
        <v>50</v>
      </c>
      <c r="R646" s="52">
        <v>1877</v>
      </c>
    </row>
    <row r="647" spans="2:18" ht="15.75">
      <c r="B647" s="144">
        <f t="shared" si="101"/>
        <v>10</v>
      </c>
      <c r="C647" s="43" t="s">
        <v>521</v>
      </c>
      <c r="D647" s="44">
        <v>41274</v>
      </c>
      <c r="E647" s="45">
        <v>495.499</v>
      </c>
      <c r="F647" s="46">
        <v>5</v>
      </c>
      <c r="G647" s="47">
        <f t="shared" si="98"/>
        <v>99.0998</v>
      </c>
      <c r="H647" s="48">
        <v>960.455</v>
      </c>
      <c r="I647" s="48">
        <v>2003.968</v>
      </c>
      <c r="J647" s="48">
        <v>649.595</v>
      </c>
      <c r="K647" s="48">
        <v>0</v>
      </c>
      <c r="L647" s="48">
        <v>209.749</v>
      </c>
      <c r="M647" s="49">
        <f t="shared" si="99"/>
        <v>14.760999999999996</v>
      </c>
      <c r="N647" s="48">
        <v>194.988</v>
      </c>
      <c r="O647" s="50">
        <v>35</v>
      </c>
      <c r="P647" s="50">
        <v>0</v>
      </c>
      <c r="Q647" s="51">
        <f t="shared" si="100"/>
        <v>35</v>
      </c>
      <c r="R647" s="52">
        <v>2129</v>
      </c>
    </row>
    <row r="648" spans="2:18" ht="15.75">
      <c r="B648" s="144">
        <f t="shared" si="101"/>
        <v>11</v>
      </c>
      <c r="C648" s="43" t="s">
        <v>522</v>
      </c>
      <c r="D648" s="44">
        <v>41274</v>
      </c>
      <c r="E648" s="45">
        <v>1115.359</v>
      </c>
      <c r="F648" s="46">
        <v>10</v>
      </c>
      <c r="G648" s="47">
        <f t="shared" si="98"/>
        <v>111.5359</v>
      </c>
      <c r="H648" s="48">
        <v>10304.893</v>
      </c>
      <c r="I648" s="48">
        <v>12573.478</v>
      </c>
      <c r="J648" s="48">
        <v>1518.036</v>
      </c>
      <c r="K648" s="48">
        <v>59.068</v>
      </c>
      <c r="L648" s="48">
        <v>-414.196</v>
      </c>
      <c r="M648" s="49">
        <f t="shared" si="99"/>
        <v>11.127999999999986</v>
      </c>
      <c r="N648" s="48">
        <v>-425.324</v>
      </c>
      <c r="O648" s="50">
        <v>30</v>
      </c>
      <c r="P648" s="50">
        <v>0</v>
      </c>
      <c r="Q648" s="51">
        <f t="shared" si="100"/>
        <v>30</v>
      </c>
      <c r="R648" s="52">
        <v>1515</v>
      </c>
    </row>
    <row r="649" spans="2:18" ht="15.75">
      <c r="B649" s="144">
        <f t="shared" si="101"/>
        <v>12</v>
      </c>
      <c r="C649" s="43" t="s">
        <v>523</v>
      </c>
      <c r="D649" s="44">
        <v>41274</v>
      </c>
      <c r="E649" s="45">
        <v>1186.465</v>
      </c>
      <c r="F649" s="46">
        <v>10</v>
      </c>
      <c r="G649" s="47">
        <f t="shared" si="98"/>
        <v>118.64649999999999</v>
      </c>
      <c r="H649" s="48">
        <v>4072.828</v>
      </c>
      <c r="I649" s="48">
        <v>10759.381</v>
      </c>
      <c r="J649" s="48">
        <v>3910.745</v>
      </c>
      <c r="K649" s="48">
        <v>0</v>
      </c>
      <c r="L649" s="48">
        <v>946.079</v>
      </c>
      <c r="M649" s="49">
        <f t="shared" si="99"/>
        <v>119.50299999999993</v>
      </c>
      <c r="N649" s="48">
        <v>826.576</v>
      </c>
      <c r="O649" s="50">
        <v>30</v>
      </c>
      <c r="P649" s="50">
        <v>15</v>
      </c>
      <c r="Q649" s="51">
        <f t="shared" si="100"/>
        <v>45</v>
      </c>
      <c r="R649" s="52">
        <v>1540</v>
      </c>
    </row>
    <row r="650" spans="2:18" ht="15.75">
      <c r="B650" s="144">
        <f t="shared" si="101"/>
        <v>13</v>
      </c>
      <c r="C650" s="43" t="s">
        <v>524</v>
      </c>
      <c r="D650" s="44">
        <v>41274</v>
      </c>
      <c r="E650" s="45">
        <v>300</v>
      </c>
      <c r="F650" s="46">
        <v>10</v>
      </c>
      <c r="G650" s="47">
        <f t="shared" si="98"/>
        <v>30</v>
      </c>
      <c r="H650" s="48">
        <v>499.152858</v>
      </c>
      <c r="I650" s="48">
        <v>734.912093</v>
      </c>
      <c r="J650" s="48">
        <v>260.639024</v>
      </c>
      <c r="K650" s="48">
        <v>0.491663</v>
      </c>
      <c r="L650" s="48">
        <v>130.978191</v>
      </c>
      <c r="M650" s="49">
        <f t="shared" si="99"/>
        <v>21.504010000000008</v>
      </c>
      <c r="N650" s="48">
        <v>109.474181</v>
      </c>
      <c r="O650" s="50">
        <v>0</v>
      </c>
      <c r="P650" s="50">
        <v>25</v>
      </c>
      <c r="Q650" s="51">
        <f t="shared" si="100"/>
        <v>25</v>
      </c>
      <c r="R650" s="52">
        <v>988</v>
      </c>
    </row>
    <row r="651" spans="2:18" ht="15.75">
      <c r="B651" s="144">
        <f t="shared" si="101"/>
        <v>14</v>
      </c>
      <c r="C651" s="43" t="s">
        <v>525</v>
      </c>
      <c r="D651" s="44">
        <v>41274</v>
      </c>
      <c r="E651" s="45">
        <v>3000</v>
      </c>
      <c r="F651" s="46">
        <v>10</v>
      </c>
      <c r="G651" s="47">
        <f t="shared" si="98"/>
        <v>300</v>
      </c>
      <c r="H651" s="48">
        <v>6560.588788</v>
      </c>
      <c r="I651" s="48">
        <v>14564.675571</v>
      </c>
      <c r="J651" s="48">
        <v>5132.064197</v>
      </c>
      <c r="K651" s="48">
        <v>0</v>
      </c>
      <c r="L651" s="48">
        <v>1481.084028</v>
      </c>
      <c r="M651" s="49">
        <f t="shared" si="99"/>
        <v>377.2167099999999</v>
      </c>
      <c r="N651" s="48">
        <v>1103.867318</v>
      </c>
      <c r="O651" s="50">
        <v>25</v>
      </c>
      <c r="P651" s="50">
        <v>0</v>
      </c>
      <c r="Q651" s="51">
        <f t="shared" si="100"/>
        <v>25</v>
      </c>
      <c r="R651" s="52">
        <v>5307</v>
      </c>
    </row>
    <row r="652" spans="2:18" ht="15.75">
      <c r="B652" s="144">
        <f t="shared" si="101"/>
        <v>15</v>
      </c>
      <c r="C652" s="90" t="s">
        <v>526</v>
      </c>
      <c r="D652" s="44">
        <v>41274</v>
      </c>
      <c r="E652" s="45">
        <v>350</v>
      </c>
      <c r="F652" s="46">
        <v>10</v>
      </c>
      <c r="G652" s="47">
        <f t="shared" si="98"/>
        <v>35</v>
      </c>
      <c r="H652" s="48">
        <v>217.286</v>
      </c>
      <c r="I652" s="48">
        <v>966.773</v>
      </c>
      <c r="J652" s="48">
        <v>364.191</v>
      </c>
      <c r="K652" s="48">
        <v>0.905</v>
      </c>
      <c r="L652" s="48">
        <v>-24.661</v>
      </c>
      <c r="M652" s="49">
        <f t="shared" si="99"/>
        <v>0.6600000000000001</v>
      </c>
      <c r="N652" s="48">
        <v>-25.321</v>
      </c>
      <c r="O652" s="50">
        <v>0</v>
      </c>
      <c r="P652" s="50">
        <v>0</v>
      </c>
      <c r="Q652" s="51">
        <f t="shared" si="100"/>
        <v>0</v>
      </c>
      <c r="R652" s="52">
        <v>3431</v>
      </c>
    </row>
    <row r="653" spans="2:18" ht="15.75">
      <c r="B653" s="144">
        <f t="shared" si="101"/>
        <v>16</v>
      </c>
      <c r="C653" s="43" t="s">
        <v>527</v>
      </c>
      <c r="D653" s="44">
        <v>41274</v>
      </c>
      <c r="E653" s="45">
        <v>302.821</v>
      </c>
      <c r="F653" s="46">
        <v>5</v>
      </c>
      <c r="G653" s="47">
        <f t="shared" si="98"/>
        <v>60.56420000000001</v>
      </c>
      <c r="H653" s="48">
        <v>1781.379</v>
      </c>
      <c r="I653" s="48">
        <v>3305.859</v>
      </c>
      <c r="J653" s="48">
        <v>613.647</v>
      </c>
      <c r="K653" s="48">
        <v>0</v>
      </c>
      <c r="L653" s="48">
        <v>-15.725</v>
      </c>
      <c r="M653" s="49">
        <f t="shared" si="99"/>
        <v>-19.659</v>
      </c>
      <c r="N653" s="48">
        <v>3.934</v>
      </c>
      <c r="O653" s="50">
        <v>20</v>
      </c>
      <c r="P653" s="50">
        <v>0</v>
      </c>
      <c r="Q653" s="51">
        <f t="shared" si="100"/>
        <v>20</v>
      </c>
      <c r="R653" s="52">
        <v>2606</v>
      </c>
    </row>
    <row r="654" spans="2:18" ht="15.75">
      <c r="B654" s="144">
        <f t="shared" si="101"/>
        <v>17</v>
      </c>
      <c r="C654" s="43" t="s">
        <v>528</v>
      </c>
      <c r="D654" s="44">
        <v>41274</v>
      </c>
      <c r="E654" s="45">
        <v>318.93972</v>
      </c>
      <c r="F654" s="46">
        <v>10</v>
      </c>
      <c r="G654" s="47">
        <f t="shared" si="98"/>
        <v>31.893972</v>
      </c>
      <c r="H654" s="48">
        <v>578.712798</v>
      </c>
      <c r="I654" s="48">
        <v>1633.024357</v>
      </c>
      <c r="J654" s="48">
        <v>353.54557</v>
      </c>
      <c r="K654" s="48">
        <v>0.624667</v>
      </c>
      <c r="L654" s="48">
        <v>93.90509</v>
      </c>
      <c r="M654" s="49">
        <f t="shared" si="99"/>
        <v>6.700000000000003</v>
      </c>
      <c r="N654" s="48">
        <v>87.20509</v>
      </c>
      <c r="O654" s="50">
        <v>0</v>
      </c>
      <c r="P654" s="50">
        <v>15</v>
      </c>
      <c r="Q654" s="51">
        <f t="shared" si="100"/>
        <v>15</v>
      </c>
      <c r="R654" s="52">
        <v>1078</v>
      </c>
    </row>
    <row r="655" spans="2:18" ht="15.75">
      <c r="B655" s="144">
        <f t="shared" si="101"/>
        <v>18</v>
      </c>
      <c r="C655" s="43" t="s">
        <v>529</v>
      </c>
      <c r="D655" s="44">
        <v>41274</v>
      </c>
      <c r="E655" s="45">
        <v>300</v>
      </c>
      <c r="F655" s="46">
        <v>10</v>
      </c>
      <c r="G655" s="47">
        <f t="shared" si="98"/>
        <v>30</v>
      </c>
      <c r="H655" s="48">
        <v>283.373296</v>
      </c>
      <c r="I655" s="48">
        <v>879.077132</v>
      </c>
      <c r="J655" s="48">
        <v>521.295352</v>
      </c>
      <c r="K655" s="48">
        <v>0</v>
      </c>
      <c r="L655" s="48">
        <v>-29.245106</v>
      </c>
      <c r="M655" s="49">
        <f t="shared" si="99"/>
        <v>2.846496000000002</v>
      </c>
      <c r="N655" s="48">
        <v>-32.091602</v>
      </c>
      <c r="O655" s="50">
        <v>0</v>
      </c>
      <c r="P655" s="50">
        <v>0</v>
      </c>
      <c r="Q655" s="51">
        <f t="shared" si="100"/>
        <v>0</v>
      </c>
      <c r="R655" s="52">
        <v>498</v>
      </c>
    </row>
    <row r="656" spans="2:18" ht="15.75">
      <c r="B656" s="144">
        <f t="shared" si="101"/>
        <v>19</v>
      </c>
      <c r="C656" s="43" t="s">
        <v>530</v>
      </c>
      <c r="D656" s="44">
        <v>41274</v>
      </c>
      <c r="E656" s="45"/>
      <c r="F656" s="46">
        <v>10</v>
      </c>
      <c r="G656" s="47">
        <f t="shared" si="98"/>
        <v>0</v>
      </c>
      <c r="H656" s="48"/>
      <c r="I656" s="48"/>
      <c r="J656" s="48"/>
      <c r="K656" s="48"/>
      <c r="L656" s="48"/>
      <c r="M656" s="49">
        <f t="shared" si="99"/>
        <v>0</v>
      </c>
      <c r="N656" s="48"/>
      <c r="O656" s="50"/>
      <c r="P656" s="50"/>
      <c r="Q656" s="51">
        <f t="shared" si="100"/>
        <v>0</v>
      </c>
      <c r="R656" s="52"/>
    </row>
    <row r="657" spans="2:18" ht="15.75">
      <c r="B657" s="144">
        <f t="shared" si="101"/>
        <v>20</v>
      </c>
      <c r="C657" s="43" t="s">
        <v>531</v>
      </c>
      <c r="D657" s="44">
        <v>41274</v>
      </c>
      <c r="E657" s="45">
        <v>452.312959</v>
      </c>
      <c r="F657" s="46">
        <v>10</v>
      </c>
      <c r="G657" s="47">
        <f t="shared" si="98"/>
        <v>45.2312959</v>
      </c>
      <c r="H657" s="48">
        <v>387.304331</v>
      </c>
      <c r="I657" s="48">
        <v>843.070988</v>
      </c>
      <c r="J657" s="48">
        <v>702.484619</v>
      </c>
      <c r="K657" s="48">
        <v>1.238791</v>
      </c>
      <c r="L657" s="48">
        <v>62.193117</v>
      </c>
      <c r="M657" s="49">
        <f t="shared" si="99"/>
        <v>19.485455</v>
      </c>
      <c r="N657" s="48">
        <v>42.707662</v>
      </c>
      <c r="O657" s="50">
        <v>0</v>
      </c>
      <c r="P657" s="50">
        <v>0</v>
      </c>
      <c r="Q657" s="51">
        <f t="shared" si="100"/>
        <v>0</v>
      </c>
      <c r="R657" s="52">
        <v>430</v>
      </c>
    </row>
    <row r="658" spans="2:18" ht="15.75">
      <c r="B658" s="144">
        <f t="shared" si="101"/>
        <v>21</v>
      </c>
      <c r="C658" s="43" t="s">
        <v>532</v>
      </c>
      <c r="D658" s="44">
        <v>41274</v>
      </c>
      <c r="E658" s="45">
        <v>570.6852</v>
      </c>
      <c r="F658" s="46">
        <v>10</v>
      </c>
      <c r="G658" s="47">
        <f t="shared" si="98"/>
        <v>57.06852</v>
      </c>
      <c r="H658" s="48">
        <v>926.646174</v>
      </c>
      <c r="I658" s="48">
        <v>2106.011585</v>
      </c>
      <c r="J658" s="48">
        <v>833.136094</v>
      </c>
      <c r="K658" s="48">
        <v>4.418909</v>
      </c>
      <c r="L658" s="48">
        <v>187.522269</v>
      </c>
      <c r="M658" s="49">
        <f t="shared" si="99"/>
        <v>26.250765</v>
      </c>
      <c r="N658" s="48">
        <v>161.271504</v>
      </c>
      <c r="O658" s="50">
        <v>0</v>
      </c>
      <c r="P658" s="50">
        <v>23</v>
      </c>
      <c r="Q658" s="51">
        <f t="shared" si="100"/>
        <v>23</v>
      </c>
      <c r="R658" s="52">
        <v>518</v>
      </c>
    </row>
    <row r="659" spans="2:18" ht="15.75">
      <c r="B659" s="144">
        <f t="shared" si="101"/>
        <v>22</v>
      </c>
      <c r="C659" s="43" t="s">
        <v>533</v>
      </c>
      <c r="D659" s="44">
        <v>41274</v>
      </c>
      <c r="E659" s="45">
        <v>300</v>
      </c>
      <c r="F659" s="46">
        <v>10</v>
      </c>
      <c r="G659" s="47">
        <f t="shared" si="98"/>
        <v>30</v>
      </c>
      <c r="H659" s="48">
        <v>143.38</v>
      </c>
      <c r="I659" s="48">
        <v>912.834</v>
      </c>
      <c r="J659" s="48">
        <v>236.65</v>
      </c>
      <c r="K659" s="48">
        <v>0.45</v>
      </c>
      <c r="L659" s="48">
        <v>-65.672</v>
      </c>
      <c r="M659" s="49">
        <f t="shared" si="99"/>
        <v>0.5840000000000032</v>
      </c>
      <c r="N659" s="48">
        <v>-66.256</v>
      </c>
      <c r="O659" s="50">
        <v>0</v>
      </c>
      <c r="P659" s="50">
        <v>0</v>
      </c>
      <c r="Q659" s="51">
        <f t="shared" si="100"/>
        <v>0</v>
      </c>
      <c r="R659" s="52">
        <v>1014</v>
      </c>
    </row>
    <row r="660" spans="2:18" ht="15.75">
      <c r="B660" s="169"/>
      <c r="C660" s="71"/>
      <c r="D660" s="71"/>
      <c r="E660" s="72"/>
      <c r="F660" s="145"/>
      <c r="G660" s="74"/>
      <c r="H660" s="75"/>
      <c r="I660" s="75"/>
      <c r="J660" s="75"/>
      <c r="K660" s="75"/>
      <c r="L660" s="75"/>
      <c r="M660" s="76"/>
      <c r="N660" s="75"/>
      <c r="O660" s="77"/>
      <c r="P660" s="77"/>
      <c r="Q660" s="78"/>
      <c r="R660" s="79"/>
    </row>
    <row r="661" spans="2:18" ht="18.75">
      <c r="B661" s="169"/>
      <c r="C661" s="140" t="s">
        <v>84</v>
      </c>
      <c r="D661" s="71"/>
      <c r="E661" s="72"/>
      <c r="F661" s="145"/>
      <c r="G661" s="74"/>
      <c r="H661" s="75"/>
      <c r="I661" s="75"/>
      <c r="J661" s="75"/>
      <c r="K661" s="75"/>
      <c r="L661" s="75"/>
      <c r="M661" s="76"/>
      <c r="N661" s="75"/>
      <c r="O661" s="77"/>
      <c r="P661" s="77"/>
      <c r="Q661" s="78"/>
      <c r="R661" s="79"/>
    </row>
    <row r="662" spans="2:18" ht="15.75">
      <c r="B662" s="144">
        <v>1</v>
      </c>
      <c r="C662" s="43" t="s">
        <v>534</v>
      </c>
      <c r="D662" s="44">
        <v>41274</v>
      </c>
      <c r="E662" s="45"/>
      <c r="F662" s="46">
        <v>10</v>
      </c>
      <c r="G662" s="47">
        <f aca="true" t="shared" si="102" ref="G662:G668">+E662/F662</f>
        <v>0</v>
      </c>
      <c r="H662" s="48"/>
      <c r="I662" s="48"/>
      <c r="J662" s="48"/>
      <c r="K662" s="48"/>
      <c r="L662" s="48"/>
      <c r="M662" s="49">
        <f aca="true" t="shared" si="103" ref="M662:M668">+L662-N662</f>
        <v>0</v>
      </c>
      <c r="N662" s="48"/>
      <c r="O662" s="50"/>
      <c r="P662" s="50"/>
      <c r="Q662" s="51">
        <f aca="true" t="shared" si="104" ref="Q662:Q668">SUM(O662:P662)</f>
        <v>0</v>
      </c>
      <c r="R662" s="52"/>
    </row>
    <row r="663" spans="2:18" ht="15.75">
      <c r="B663" s="144">
        <f aca="true" t="shared" si="105" ref="B663:B668">+B662+1</f>
        <v>2</v>
      </c>
      <c r="C663" s="43" t="s">
        <v>535</v>
      </c>
      <c r="D663" s="44">
        <v>41274</v>
      </c>
      <c r="E663" s="45"/>
      <c r="F663" s="46">
        <v>10</v>
      </c>
      <c r="G663" s="47">
        <f t="shared" si="102"/>
        <v>0</v>
      </c>
      <c r="H663" s="48"/>
      <c r="I663" s="48"/>
      <c r="J663" s="48"/>
      <c r="K663" s="48"/>
      <c r="L663" s="48"/>
      <c r="M663" s="49">
        <f t="shared" si="103"/>
        <v>0</v>
      </c>
      <c r="N663" s="48"/>
      <c r="O663" s="50"/>
      <c r="P663" s="50"/>
      <c r="Q663" s="51">
        <f t="shared" si="104"/>
        <v>0</v>
      </c>
      <c r="R663" s="52"/>
    </row>
    <row r="664" spans="2:18" ht="15.75">
      <c r="B664" s="144">
        <f t="shared" si="105"/>
        <v>3</v>
      </c>
      <c r="C664" s="43" t="s">
        <v>536</v>
      </c>
      <c r="D664" s="44">
        <v>41274</v>
      </c>
      <c r="E664" s="45">
        <v>5</v>
      </c>
      <c r="F664" s="46">
        <v>10</v>
      </c>
      <c r="G664" s="47">
        <f t="shared" si="102"/>
        <v>0.5</v>
      </c>
      <c r="H664" s="48">
        <v>-0.147976</v>
      </c>
      <c r="I664" s="48">
        <v>4.648255</v>
      </c>
      <c r="J664" s="48">
        <v>0</v>
      </c>
      <c r="K664" s="48">
        <v>0</v>
      </c>
      <c r="L664" s="48">
        <v>-0.11955</v>
      </c>
      <c r="M664" s="49">
        <f t="shared" si="103"/>
        <v>0</v>
      </c>
      <c r="N664" s="48">
        <v>-0.11955</v>
      </c>
      <c r="O664" s="50">
        <v>0</v>
      </c>
      <c r="P664" s="50">
        <v>0</v>
      </c>
      <c r="Q664" s="51">
        <f t="shared" si="104"/>
        <v>0</v>
      </c>
      <c r="R664" s="52">
        <v>352</v>
      </c>
    </row>
    <row r="665" spans="2:18" ht="15.75">
      <c r="B665" s="144">
        <f t="shared" si="105"/>
        <v>4</v>
      </c>
      <c r="C665" s="43" t="s">
        <v>537</v>
      </c>
      <c r="D665" s="44">
        <v>41274</v>
      </c>
      <c r="E665" s="45"/>
      <c r="F665" s="46">
        <v>10</v>
      </c>
      <c r="G665" s="47">
        <f t="shared" si="102"/>
        <v>0</v>
      </c>
      <c r="H665" s="48"/>
      <c r="I665" s="48"/>
      <c r="J665" s="48"/>
      <c r="K665" s="48"/>
      <c r="L665" s="48"/>
      <c r="M665" s="49">
        <f t="shared" si="103"/>
        <v>0</v>
      </c>
      <c r="N665" s="48"/>
      <c r="O665" s="50"/>
      <c r="P665" s="50"/>
      <c r="Q665" s="51">
        <f t="shared" si="104"/>
        <v>0</v>
      </c>
      <c r="R665" s="52"/>
    </row>
    <row r="666" spans="2:18" ht="15.75">
      <c r="B666" s="144">
        <f t="shared" si="105"/>
        <v>5</v>
      </c>
      <c r="C666" s="43" t="s">
        <v>538</v>
      </c>
      <c r="D666" s="44">
        <v>41274</v>
      </c>
      <c r="E666" s="45"/>
      <c r="F666" s="46">
        <v>10</v>
      </c>
      <c r="G666" s="47">
        <f t="shared" si="102"/>
        <v>0</v>
      </c>
      <c r="H666" s="48"/>
      <c r="I666" s="48"/>
      <c r="J666" s="48"/>
      <c r="K666" s="48"/>
      <c r="L666" s="48"/>
      <c r="M666" s="49">
        <f t="shared" si="103"/>
        <v>0</v>
      </c>
      <c r="N666" s="48"/>
      <c r="O666" s="50"/>
      <c r="P666" s="50"/>
      <c r="Q666" s="51">
        <f t="shared" si="104"/>
        <v>0</v>
      </c>
      <c r="R666" s="52"/>
    </row>
    <row r="667" spans="2:18" ht="15.75">
      <c r="B667" s="144">
        <f t="shared" si="105"/>
        <v>6</v>
      </c>
      <c r="C667" s="43" t="s">
        <v>539</v>
      </c>
      <c r="D667" s="44">
        <v>41274</v>
      </c>
      <c r="E667" s="45"/>
      <c r="F667" s="46">
        <v>10</v>
      </c>
      <c r="G667" s="47">
        <f t="shared" si="102"/>
        <v>0</v>
      </c>
      <c r="H667" s="48"/>
      <c r="I667" s="48"/>
      <c r="J667" s="48"/>
      <c r="K667" s="48"/>
      <c r="L667" s="48"/>
      <c r="M667" s="49">
        <f t="shared" si="103"/>
        <v>0</v>
      </c>
      <c r="N667" s="48"/>
      <c r="O667" s="50"/>
      <c r="P667" s="50"/>
      <c r="Q667" s="51">
        <f t="shared" si="104"/>
        <v>0</v>
      </c>
      <c r="R667" s="52"/>
    </row>
    <row r="668" spans="2:18" ht="15.75">
      <c r="B668" s="144">
        <f t="shared" si="105"/>
        <v>7</v>
      </c>
      <c r="C668" s="43" t="s">
        <v>540</v>
      </c>
      <c r="D668" s="44">
        <v>41274</v>
      </c>
      <c r="E668" s="45">
        <v>10</v>
      </c>
      <c r="F668" s="46">
        <v>10</v>
      </c>
      <c r="G668" s="47">
        <f t="shared" si="102"/>
        <v>1</v>
      </c>
      <c r="H668" s="48">
        <v>-14.988529</v>
      </c>
      <c r="I668" s="48">
        <v>22.616122</v>
      </c>
      <c r="J668" s="48">
        <v>0.090001</v>
      </c>
      <c r="K668" s="48">
        <v>0</v>
      </c>
      <c r="L668" s="48">
        <v>-2.134368</v>
      </c>
      <c r="M668" s="49">
        <f t="shared" si="103"/>
        <v>0</v>
      </c>
      <c r="N668" s="48">
        <v>-2.134368</v>
      </c>
      <c r="O668" s="50">
        <v>0</v>
      </c>
      <c r="P668" s="50">
        <v>0</v>
      </c>
      <c r="Q668" s="51">
        <f t="shared" si="104"/>
        <v>0</v>
      </c>
      <c r="R668" s="52">
        <v>169</v>
      </c>
    </row>
    <row r="669" spans="2:18" ht="15.75">
      <c r="B669" s="144"/>
      <c r="C669" s="43"/>
      <c r="D669" s="43"/>
      <c r="E669" s="45"/>
      <c r="F669" s="46"/>
      <c r="G669" s="47"/>
      <c r="H669" s="48"/>
      <c r="I669" s="48"/>
      <c r="J669" s="48"/>
      <c r="K669" s="48"/>
      <c r="L669" s="48"/>
      <c r="M669" s="49"/>
      <c r="N669" s="48"/>
      <c r="O669" s="50"/>
      <c r="P669" s="50"/>
      <c r="Q669" s="51"/>
      <c r="R669" s="52"/>
    </row>
    <row r="670" spans="2:18" s="103" customFormat="1" ht="15.75">
      <c r="B670" s="95">
        <f>COUNT(B638:B669)</f>
        <v>29</v>
      </c>
      <c r="C670" s="96"/>
      <c r="D670" s="96"/>
      <c r="E670" s="96">
        <f>SUBTOTAL(9,E638:E669)</f>
        <v>13845.613569000001</v>
      </c>
      <c r="F670" s="90"/>
      <c r="G670" s="98">
        <f aca="true" t="shared" si="106" ref="G670:N670">SUBTOTAL(9,G638:G669)</f>
        <v>1464.3933569</v>
      </c>
      <c r="H670" s="96">
        <f t="shared" si="106"/>
        <v>57390.376523</v>
      </c>
      <c r="I670" s="96">
        <f t="shared" si="106"/>
        <v>117701.93051500001</v>
      </c>
      <c r="J670" s="96">
        <f t="shared" si="106"/>
        <v>34185.317279</v>
      </c>
      <c r="K670" s="96">
        <f t="shared" si="106"/>
        <v>73.45403000000002</v>
      </c>
      <c r="L670" s="96">
        <f t="shared" si="106"/>
        <v>7158.9274589999995</v>
      </c>
      <c r="M670" s="98">
        <f t="shared" si="106"/>
        <v>909.5949129999997</v>
      </c>
      <c r="N670" s="96">
        <f t="shared" si="106"/>
        <v>6249.332546</v>
      </c>
      <c r="O670" s="142"/>
      <c r="P670" s="142"/>
      <c r="Q670" s="101"/>
      <c r="R670" s="102">
        <f>SUM(R638:R669)</f>
        <v>34521</v>
      </c>
    </row>
    <row r="671" spans="2:18" ht="15.75">
      <c r="B671" s="104"/>
      <c r="C671" s="105"/>
      <c r="D671" s="105"/>
      <c r="E671" s="107"/>
      <c r="F671" s="108"/>
      <c r="G671" s="109"/>
      <c r="H671" s="110"/>
      <c r="I671" s="110"/>
      <c r="J671" s="110"/>
      <c r="K671" s="110"/>
      <c r="L671" s="110"/>
      <c r="M671" s="111"/>
      <c r="N671" s="110"/>
      <c r="O671" s="112"/>
      <c r="P671" s="112"/>
      <c r="Q671" s="113"/>
      <c r="R671" s="114"/>
    </row>
    <row r="672" spans="2:18" ht="15.75">
      <c r="B672" s="70"/>
      <c r="C672" s="71"/>
      <c r="D672" s="71"/>
      <c r="E672" s="72"/>
      <c r="F672" s="73"/>
      <c r="G672" s="74"/>
      <c r="H672" s="75"/>
      <c r="I672" s="75"/>
      <c r="J672" s="75"/>
      <c r="K672" s="75"/>
      <c r="L672" s="75"/>
      <c r="M672" s="76"/>
      <c r="N672" s="75"/>
      <c r="O672" s="77"/>
      <c r="P672" s="77"/>
      <c r="Q672" s="78"/>
      <c r="R672" s="79"/>
    </row>
    <row r="673" spans="2:18" ht="18">
      <c r="B673" s="70"/>
      <c r="C673" s="35" t="s">
        <v>541</v>
      </c>
      <c r="D673" s="80"/>
      <c r="E673" s="72"/>
      <c r="F673" s="73"/>
      <c r="G673" s="74"/>
      <c r="H673" s="75"/>
      <c r="I673" s="75"/>
      <c r="J673" s="75"/>
      <c r="K673" s="75"/>
      <c r="L673" s="75"/>
      <c r="M673" s="76"/>
      <c r="N673" s="75"/>
      <c r="O673" s="77"/>
      <c r="P673" s="77"/>
      <c r="Q673" s="78"/>
      <c r="R673" s="79"/>
    </row>
    <row r="674" spans="2:18" ht="15.75">
      <c r="B674" s="116"/>
      <c r="C674" s="117"/>
      <c r="D674" s="117"/>
      <c r="E674" s="118"/>
      <c r="F674" s="119"/>
      <c r="G674" s="120"/>
      <c r="H674" s="121"/>
      <c r="I674" s="121"/>
      <c r="J674" s="121"/>
      <c r="K674" s="121"/>
      <c r="L674" s="121"/>
      <c r="M674" s="122"/>
      <c r="N674" s="121"/>
      <c r="O674" s="123"/>
      <c r="P674" s="123"/>
      <c r="Q674" s="124"/>
      <c r="R674" s="125"/>
    </row>
    <row r="675" spans="2:18" ht="15.75">
      <c r="B675" s="143">
        <f>+B669+1</f>
        <v>1</v>
      </c>
      <c r="C675" s="127" t="s">
        <v>542</v>
      </c>
      <c r="D675" s="44">
        <v>41274</v>
      </c>
      <c r="E675" s="128">
        <v>500</v>
      </c>
      <c r="F675" s="129">
        <v>10</v>
      </c>
      <c r="G675" s="130">
        <f>+E675/F675</f>
        <v>50</v>
      </c>
      <c r="H675" s="131"/>
      <c r="I675" s="131"/>
      <c r="J675" s="131"/>
      <c r="K675" s="131"/>
      <c r="L675" s="131">
        <v>193.959</v>
      </c>
      <c r="M675" s="132">
        <f>+L675-N675</f>
        <v>70.072</v>
      </c>
      <c r="N675" s="131">
        <v>123.887</v>
      </c>
      <c r="O675" s="133">
        <v>0</v>
      </c>
      <c r="P675" s="133">
        <v>0</v>
      </c>
      <c r="Q675" s="134">
        <f>SUM(O675:P675)</f>
        <v>0</v>
      </c>
      <c r="R675" s="135"/>
    </row>
    <row r="676" spans="2:18" ht="15.75">
      <c r="B676" s="42">
        <f>+B675+1</f>
        <v>2</v>
      </c>
      <c r="C676" s="43" t="s">
        <v>543</v>
      </c>
      <c r="D676" s="44">
        <v>41274</v>
      </c>
      <c r="E676" s="45">
        <v>500.456</v>
      </c>
      <c r="F676" s="46">
        <v>10</v>
      </c>
      <c r="G676" s="47">
        <f>+E676/F676</f>
        <v>50.0456</v>
      </c>
      <c r="H676" s="48"/>
      <c r="I676" s="48"/>
      <c r="J676" s="48"/>
      <c r="K676" s="48"/>
      <c r="L676" s="48">
        <v>-36.859</v>
      </c>
      <c r="M676" s="49">
        <f>+L676-N676</f>
        <v>2.8019999999999996</v>
      </c>
      <c r="N676" s="48">
        <v>-39.661</v>
      </c>
      <c r="O676" s="50">
        <v>0</v>
      </c>
      <c r="P676" s="50">
        <v>0</v>
      </c>
      <c r="Q676" s="51">
        <f>SUM(O676:P676)</f>
        <v>0</v>
      </c>
      <c r="R676" s="52"/>
    </row>
    <row r="677" spans="2:18" ht="15.75">
      <c r="B677" s="42">
        <f>+B676+1</f>
        <v>3</v>
      </c>
      <c r="C677" s="43" t="s">
        <v>544</v>
      </c>
      <c r="D677" s="44">
        <v>41274</v>
      </c>
      <c r="E677" s="45">
        <v>850</v>
      </c>
      <c r="F677" s="46">
        <v>10</v>
      </c>
      <c r="G677" s="47">
        <f>+E677/F677</f>
        <v>85</v>
      </c>
      <c r="H677" s="48">
        <v>2094.258</v>
      </c>
      <c r="I677" s="48">
        <v>37894.307</v>
      </c>
      <c r="J677" s="48">
        <v>297.864</v>
      </c>
      <c r="K677" s="48">
        <v>0</v>
      </c>
      <c r="L677" s="48">
        <v>1392.468</v>
      </c>
      <c r="M677" s="49">
        <f>+L677-N677</f>
        <v>478.35</v>
      </c>
      <c r="N677" s="48">
        <v>914.118</v>
      </c>
      <c r="O677" s="50">
        <v>55</v>
      </c>
      <c r="P677" s="50">
        <v>17.64706</v>
      </c>
      <c r="Q677" s="51">
        <f>SUM(O677:P677)</f>
        <v>72.64706</v>
      </c>
      <c r="R677" s="52">
        <v>1298</v>
      </c>
    </row>
    <row r="678" spans="2:18" ht="15.75">
      <c r="B678" s="42">
        <f>+B677+1</f>
        <v>4</v>
      </c>
      <c r="C678" s="43" t="s">
        <v>545</v>
      </c>
      <c r="D678" s="44">
        <v>41274</v>
      </c>
      <c r="E678" s="45">
        <v>627.12</v>
      </c>
      <c r="F678" s="46">
        <v>10</v>
      </c>
      <c r="G678" s="47">
        <f>+E678/F678</f>
        <v>62.712</v>
      </c>
      <c r="H678" s="48">
        <v>1795.635</v>
      </c>
      <c r="I678" s="48">
        <v>23547.74</v>
      </c>
      <c r="J678" s="48">
        <v>188.565</v>
      </c>
      <c r="K678" s="48">
        <v>0</v>
      </c>
      <c r="L678" s="48">
        <v>808.669</v>
      </c>
      <c r="M678" s="49">
        <f>+L678-N678</f>
        <v>255.29599999999994</v>
      </c>
      <c r="N678" s="48">
        <v>553.373</v>
      </c>
      <c r="O678" s="50">
        <v>45</v>
      </c>
      <c r="P678" s="50">
        <v>0</v>
      </c>
      <c r="Q678" s="51">
        <f>SUM(O678:P678)</f>
        <v>45</v>
      </c>
      <c r="R678" s="52">
        <v>1422</v>
      </c>
    </row>
    <row r="679" spans="2:18" ht="15.75">
      <c r="B679" s="42"/>
      <c r="C679" s="43"/>
      <c r="D679" s="43"/>
      <c r="E679" s="45"/>
      <c r="F679" s="46"/>
      <c r="G679" s="47"/>
      <c r="H679" s="48"/>
      <c r="I679" s="48"/>
      <c r="J679" s="48"/>
      <c r="K679" s="48"/>
      <c r="L679" s="48"/>
      <c r="M679" s="49"/>
      <c r="N679" s="48"/>
      <c r="O679" s="50"/>
      <c r="P679" s="50"/>
      <c r="Q679" s="51"/>
      <c r="R679" s="52"/>
    </row>
    <row r="680" spans="2:18" s="103" customFormat="1" ht="15.75">
      <c r="B680" s="95">
        <f>COUNT(B675:B679)</f>
        <v>4</v>
      </c>
      <c r="C680" s="96"/>
      <c r="D680" s="96"/>
      <c r="E680" s="96">
        <f>SUBTOTAL(9,E675:E679)</f>
        <v>2477.576</v>
      </c>
      <c r="F680" s="90"/>
      <c r="G680" s="98">
        <f aca="true" t="shared" si="107" ref="G680:N680">SUBTOTAL(9,G675:G679)</f>
        <v>247.75760000000002</v>
      </c>
      <c r="H680" s="96">
        <f t="shared" si="107"/>
        <v>3889.893</v>
      </c>
      <c r="I680" s="96">
        <f t="shared" si="107"/>
        <v>61442.047000000006</v>
      </c>
      <c r="J680" s="96">
        <f t="shared" si="107"/>
        <v>486.429</v>
      </c>
      <c r="K680" s="96">
        <f t="shared" si="107"/>
        <v>0</v>
      </c>
      <c r="L680" s="96">
        <f t="shared" si="107"/>
        <v>2358.237</v>
      </c>
      <c r="M680" s="98">
        <f t="shared" si="107"/>
        <v>806.52</v>
      </c>
      <c r="N680" s="96">
        <f t="shared" si="107"/>
        <v>1551.717</v>
      </c>
      <c r="O680" s="142"/>
      <c r="P680" s="142"/>
      <c r="Q680" s="101"/>
      <c r="R680" s="102">
        <f>SUM(R675:R679)</f>
        <v>2720</v>
      </c>
    </row>
    <row r="681" spans="2:18" ht="15.75">
      <c r="B681" s="104"/>
      <c r="C681" s="105"/>
      <c r="D681" s="105"/>
      <c r="E681" s="107"/>
      <c r="F681" s="108"/>
      <c r="G681" s="109"/>
      <c r="H681" s="110"/>
      <c r="I681" s="110"/>
      <c r="J681" s="110"/>
      <c r="K681" s="110"/>
      <c r="L681" s="110"/>
      <c r="M681" s="111"/>
      <c r="N681" s="110"/>
      <c r="O681" s="112"/>
      <c r="P681" s="112"/>
      <c r="Q681" s="113"/>
      <c r="R681" s="114"/>
    </row>
    <row r="682" spans="2:18" ht="15.75">
      <c r="B682" s="70"/>
      <c r="C682" s="71"/>
      <c r="D682" s="71"/>
      <c r="E682" s="72"/>
      <c r="F682" s="73"/>
      <c r="G682" s="74"/>
      <c r="H682" s="75"/>
      <c r="I682" s="75"/>
      <c r="J682" s="75"/>
      <c r="K682" s="75"/>
      <c r="L682" s="75"/>
      <c r="M682" s="76"/>
      <c r="N682" s="75"/>
      <c r="O682" s="77"/>
      <c r="P682" s="77"/>
      <c r="Q682" s="78"/>
      <c r="R682" s="79"/>
    </row>
    <row r="683" spans="2:18" ht="18">
      <c r="B683" s="70"/>
      <c r="C683" s="35" t="s">
        <v>546</v>
      </c>
      <c r="D683" s="80"/>
      <c r="E683" s="72"/>
      <c r="F683" s="73"/>
      <c r="G683" s="74"/>
      <c r="H683" s="75"/>
      <c r="I683" s="75"/>
      <c r="J683" s="75"/>
      <c r="K683" s="75"/>
      <c r="L683" s="75"/>
      <c r="M683" s="76"/>
      <c r="N683" s="75"/>
      <c r="O683" s="77"/>
      <c r="P683" s="77"/>
      <c r="Q683" s="78"/>
      <c r="R683" s="79"/>
    </row>
    <row r="684" spans="2:18" ht="15.75">
      <c r="B684" s="116"/>
      <c r="C684" s="117"/>
      <c r="D684" s="117"/>
      <c r="E684" s="118"/>
      <c r="F684" s="119"/>
      <c r="G684" s="120"/>
      <c r="H684" s="121"/>
      <c r="I684" s="121"/>
      <c r="J684" s="121"/>
      <c r="K684" s="121"/>
      <c r="L684" s="121"/>
      <c r="M684" s="122"/>
      <c r="N684" s="121"/>
      <c r="O684" s="123"/>
      <c r="P684" s="123"/>
      <c r="Q684" s="124"/>
      <c r="R684" s="125"/>
    </row>
    <row r="685" spans="2:18" ht="15.75">
      <c r="B685" s="126">
        <v>1</v>
      </c>
      <c r="C685" s="127" t="s">
        <v>547</v>
      </c>
      <c r="D685" s="44">
        <v>41090</v>
      </c>
      <c r="E685" s="128">
        <v>25.072733</v>
      </c>
      <c r="F685" s="129">
        <v>10</v>
      </c>
      <c r="G685" s="130">
        <f>+E685/F685</f>
        <v>2.5072733</v>
      </c>
      <c r="H685" s="131">
        <v>37.787997</v>
      </c>
      <c r="I685" s="131">
        <v>40.350504</v>
      </c>
      <c r="J685" s="131">
        <v>4.795672</v>
      </c>
      <c r="K685" s="131">
        <v>0.05687</v>
      </c>
      <c r="L685" s="131">
        <v>3.454101</v>
      </c>
      <c r="M685" s="132">
        <f>+L685-N685</f>
        <v>1.473467</v>
      </c>
      <c r="N685" s="131">
        <v>1.980634</v>
      </c>
      <c r="O685" s="133">
        <v>15</v>
      </c>
      <c r="P685" s="133">
        <v>0</v>
      </c>
      <c r="Q685" s="134">
        <f>SUM(O685:P685)</f>
        <v>15</v>
      </c>
      <c r="R685" s="135">
        <v>995</v>
      </c>
    </row>
    <row r="686" spans="2:18" ht="15.75">
      <c r="B686" s="42">
        <f>+B685+1</f>
        <v>2</v>
      </c>
      <c r="C686" s="43" t="s">
        <v>548</v>
      </c>
      <c r="D686" s="44">
        <v>41090</v>
      </c>
      <c r="E686" s="45">
        <v>2788.766</v>
      </c>
      <c r="F686" s="46">
        <v>10</v>
      </c>
      <c r="G686" s="47">
        <f>+E686/F686</f>
        <v>278.8766</v>
      </c>
      <c r="H686" s="48">
        <v>2932.538</v>
      </c>
      <c r="I686" s="48">
        <v>7617.268</v>
      </c>
      <c r="J686" s="48">
        <v>218.747</v>
      </c>
      <c r="K686" s="48">
        <v>464.568</v>
      </c>
      <c r="L686" s="48">
        <v>-1471.043</v>
      </c>
      <c r="M686" s="49">
        <f>+L686-N686</f>
        <v>0.8730000000000473</v>
      </c>
      <c r="N686" s="48">
        <v>-1471.916</v>
      </c>
      <c r="O686" s="50">
        <v>0</v>
      </c>
      <c r="P686" s="50">
        <v>0</v>
      </c>
      <c r="Q686" s="51">
        <f>SUM(O686:P686)</f>
        <v>0</v>
      </c>
      <c r="R686" s="52">
        <v>11070</v>
      </c>
    </row>
    <row r="687" spans="2:18" ht="15.75">
      <c r="B687" s="144"/>
      <c r="C687" s="43"/>
      <c r="D687" s="43"/>
      <c r="E687" s="45"/>
      <c r="F687" s="46"/>
      <c r="G687" s="47"/>
      <c r="H687" s="48"/>
      <c r="I687" s="48"/>
      <c r="J687" s="48"/>
      <c r="K687" s="48"/>
      <c r="L687" s="48"/>
      <c r="M687" s="49"/>
      <c r="N687" s="48"/>
      <c r="O687" s="50"/>
      <c r="P687" s="50"/>
      <c r="Q687" s="51"/>
      <c r="R687" s="52"/>
    </row>
    <row r="688" spans="2:18" s="103" customFormat="1" ht="15.75">
      <c r="B688" s="95">
        <f>COUNT(B685:B687)</f>
        <v>2</v>
      </c>
      <c r="C688" s="96"/>
      <c r="D688" s="96"/>
      <c r="E688" s="96">
        <f>SUBTOTAL(9,E685:E687)</f>
        <v>2813.838733</v>
      </c>
      <c r="F688" s="90"/>
      <c r="G688" s="98">
        <f aca="true" t="shared" si="108" ref="G688:N688">SUBTOTAL(9,G685:G687)</f>
        <v>281.3838733</v>
      </c>
      <c r="H688" s="96">
        <f t="shared" si="108"/>
        <v>2970.325997</v>
      </c>
      <c r="I688" s="96">
        <f t="shared" si="108"/>
        <v>7657.618504</v>
      </c>
      <c r="J688" s="96">
        <f t="shared" si="108"/>
        <v>223.542672</v>
      </c>
      <c r="K688" s="96">
        <f t="shared" si="108"/>
        <v>464.62487</v>
      </c>
      <c r="L688" s="96">
        <f t="shared" si="108"/>
        <v>-1467.5888989999999</v>
      </c>
      <c r="M688" s="98">
        <f t="shared" si="108"/>
        <v>2.3464670000000476</v>
      </c>
      <c r="N688" s="96">
        <f t="shared" si="108"/>
        <v>-1469.935366</v>
      </c>
      <c r="O688" s="142"/>
      <c r="P688" s="142"/>
      <c r="Q688" s="101"/>
      <c r="R688" s="102">
        <f>SUM(R685:R687)</f>
        <v>12065</v>
      </c>
    </row>
    <row r="689" spans="2:18" ht="15.75">
      <c r="B689" s="104"/>
      <c r="C689" s="105"/>
      <c r="D689" s="105"/>
      <c r="E689" s="107"/>
      <c r="F689" s="108"/>
      <c r="G689" s="109"/>
      <c r="H689" s="110"/>
      <c r="I689" s="110"/>
      <c r="J689" s="110"/>
      <c r="K689" s="110"/>
      <c r="L689" s="110"/>
      <c r="M689" s="111"/>
      <c r="N689" s="110"/>
      <c r="O689" s="112"/>
      <c r="P689" s="112"/>
      <c r="Q689" s="113"/>
      <c r="R689" s="114"/>
    </row>
    <row r="690" spans="2:18" ht="15.75">
      <c r="B690" s="70"/>
      <c r="C690" s="71"/>
      <c r="D690" s="71"/>
      <c r="E690" s="72"/>
      <c r="F690" s="73"/>
      <c r="G690" s="74"/>
      <c r="H690" s="75"/>
      <c r="I690" s="75"/>
      <c r="J690" s="75"/>
      <c r="K690" s="75"/>
      <c r="L690" s="75"/>
      <c r="M690" s="76"/>
      <c r="N690" s="75"/>
      <c r="O690" s="77"/>
      <c r="P690" s="77"/>
      <c r="Q690" s="78"/>
      <c r="R690" s="79"/>
    </row>
    <row r="691" spans="2:18" ht="18">
      <c r="B691" s="70"/>
      <c r="C691" s="35" t="s">
        <v>549</v>
      </c>
      <c r="D691" s="80"/>
      <c r="E691" s="72"/>
      <c r="F691" s="73"/>
      <c r="G691" s="74"/>
      <c r="H691" s="75"/>
      <c r="I691" s="75"/>
      <c r="J691" s="75"/>
      <c r="K691" s="75"/>
      <c r="L691" s="75"/>
      <c r="M691" s="76"/>
      <c r="N691" s="75"/>
      <c r="O691" s="77"/>
      <c r="P691" s="77"/>
      <c r="Q691" s="78"/>
      <c r="R691" s="79"/>
    </row>
    <row r="692" spans="2:18" ht="15.75">
      <c r="B692" s="116"/>
      <c r="C692" s="117"/>
      <c r="D692" s="117"/>
      <c r="E692" s="118"/>
      <c r="F692" s="119"/>
      <c r="G692" s="120"/>
      <c r="H692" s="121"/>
      <c r="I692" s="121"/>
      <c r="J692" s="121"/>
      <c r="K692" s="121"/>
      <c r="L692" s="121"/>
      <c r="M692" s="122"/>
      <c r="N692" s="121"/>
      <c r="O692" s="123"/>
      <c r="P692" s="123"/>
      <c r="Q692" s="124"/>
      <c r="R692" s="125"/>
    </row>
    <row r="693" spans="2:18" ht="15.75">
      <c r="B693" s="144">
        <v>1</v>
      </c>
      <c r="C693" s="43" t="s">
        <v>550</v>
      </c>
      <c r="D693" s="44">
        <v>41090</v>
      </c>
      <c r="E693" s="45">
        <v>720</v>
      </c>
      <c r="F693" s="46">
        <v>10</v>
      </c>
      <c r="G693" s="47">
        <f aca="true" t="shared" si="109" ref="G693:G722">+E693/F693</f>
        <v>72</v>
      </c>
      <c r="H693" s="48">
        <v>1271.591327</v>
      </c>
      <c r="I693" s="48">
        <v>1410.024333</v>
      </c>
      <c r="J693" s="48">
        <v>537.144212</v>
      </c>
      <c r="K693" s="48">
        <v>0.04703</v>
      </c>
      <c r="L693" s="48">
        <v>205.139298</v>
      </c>
      <c r="M693" s="49">
        <f aca="true" t="shared" si="110" ref="M693:M722">+L693-N693</f>
        <v>60.559630999999996</v>
      </c>
      <c r="N693" s="48">
        <v>144.579667</v>
      </c>
      <c r="O693" s="50">
        <v>22.5</v>
      </c>
      <c r="P693" s="50">
        <v>0</v>
      </c>
      <c r="Q693" s="51">
        <f aca="true" t="shared" si="111" ref="Q693:Q722">SUM(O693:P693)</f>
        <v>22.5</v>
      </c>
      <c r="R693" s="52">
        <v>1328</v>
      </c>
    </row>
    <row r="694" spans="2:18" ht="15.75">
      <c r="B694" s="144">
        <f aca="true" t="shared" si="112" ref="B694:B722">+B693+1</f>
        <v>2</v>
      </c>
      <c r="C694" s="43" t="s">
        <v>551</v>
      </c>
      <c r="D694" s="44">
        <v>41090</v>
      </c>
      <c r="E694" s="45">
        <v>450</v>
      </c>
      <c r="F694" s="46">
        <v>10</v>
      </c>
      <c r="G694" s="47">
        <f t="shared" si="109"/>
        <v>45</v>
      </c>
      <c r="H694" s="48">
        <v>1095.946335</v>
      </c>
      <c r="I694" s="48">
        <v>3257.94354</v>
      </c>
      <c r="J694" s="48">
        <v>796.341685</v>
      </c>
      <c r="K694" s="48">
        <v>185.803119</v>
      </c>
      <c r="L694" s="48">
        <v>395.365543</v>
      </c>
      <c r="M694" s="49">
        <f t="shared" si="110"/>
        <v>29.454229999999995</v>
      </c>
      <c r="N694" s="48">
        <v>365.911313</v>
      </c>
      <c r="O694" s="50">
        <v>30</v>
      </c>
      <c r="P694" s="50">
        <v>11.11</v>
      </c>
      <c r="Q694" s="51">
        <f t="shared" si="111"/>
        <v>41.11</v>
      </c>
      <c r="R694" s="52">
        <v>3629</v>
      </c>
    </row>
    <row r="695" spans="2:18" ht="15.75">
      <c r="B695" s="144">
        <f t="shared" si="112"/>
        <v>3</v>
      </c>
      <c r="C695" s="43" t="s">
        <v>552</v>
      </c>
      <c r="D695" s="44">
        <v>41090</v>
      </c>
      <c r="E695" s="45">
        <v>40</v>
      </c>
      <c r="F695" s="46">
        <v>10</v>
      </c>
      <c r="G695" s="47">
        <f t="shared" si="109"/>
        <v>4</v>
      </c>
      <c r="H695" s="48">
        <v>242.385563</v>
      </c>
      <c r="I695" s="48">
        <v>244.709223</v>
      </c>
      <c r="J695" s="48">
        <v>13.723865</v>
      </c>
      <c r="K695" s="48">
        <v>0.004408</v>
      </c>
      <c r="L695" s="48">
        <v>-10.599924</v>
      </c>
      <c r="M695" s="49">
        <f t="shared" si="110"/>
        <v>0.266865000000001</v>
      </c>
      <c r="N695" s="48">
        <v>-10.866789</v>
      </c>
      <c r="O695" s="50">
        <v>0</v>
      </c>
      <c r="P695" s="50">
        <v>0</v>
      </c>
      <c r="Q695" s="51">
        <f t="shared" si="111"/>
        <v>0</v>
      </c>
      <c r="R695" s="52">
        <v>890</v>
      </c>
    </row>
    <row r="696" spans="2:18" ht="15.75">
      <c r="B696" s="144">
        <f t="shared" si="112"/>
        <v>4</v>
      </c>
      <c r="C696" s="43" t="s">
        <v>553</v>
      </c>
      <c r="D696" s="44">
        <v>41090</v>
      </c>
      <c r="E696" s="45">
        <v>107.44413</v>
      </c>
      <c r="F696" s="46">
        <v>10</v>
      </c>
      <c r="G696" s="47">
        <f t="shared" si="109"/>
        <v>10.744413</v>
      </c>
      <c r="H696" s="48">
        <v>106.787415</v>
      </c>
      <c r="I696" s="48">
        <v>172.790574</v>
      </c>
      <c r="J696" s="48">
        <v>22.021796</v>
      </c>
      <c r="K696" s="48">
        <v>1.10943</v>
      </c>
      <c r="L696" s="48">
        <v>12.409936</v>
      </c>
      <c r="M696" s="49">
        <f t="shared" si="110"/>
        <v>4.541455</v>
      </c>
      <c r="N696" s="48">
        <v>7.868481</v>
      </c>
      <c r="O696" s="50">
        <v>0</v>
      </c>
      <c r="P696" s="50">
        <v>0</v>
      </c>
      <c r="Q696" s="51">
        <f t="shared" si="111"/>
        <v>0</v>
      </c>
      <c r="R696" s="52">
        <v>672</v>
      </c>
    </row>
    <row r="697" spans="2:18" ht="15.75">
      <c r="B697" s="144">
        <f t="shared" si="112"/>
        <v>5</v>
      </c>
      <c r="C697" s="43" t="s">
        <v>554</v>
      </c>
      <c r="D697" s="44">
        <v>41090</v>
      </c>
      <c r="E697" s="45">
        <v>149.7375</v>
      </c>
      <c r="F697" s="46">
        <v>10</v>
      </c>
      <c r="G697" s="47">
        <f t="shared" si="109"/>
        <v>14.97375</v>
      </c>
      <c r="H697" s="48">
        <v>150.458064</v>
      </c>
      <c r="I697" s="48">
        <v>154.299313</v>
      </c>
      <c r="J697" s="48">
        <v>26.8112</v>
      </c>
      <c r="K697" s="48">
        <v>0.002263</v>
      </c>
      <c r="L697" s="48">
        <v>1.076676</v>
      </c>
      <c r="M697" s="49">
        <f t="shared" si="110"/>
        <v>0.268112</v>
      </c>
      <c r="N697" s="48">
        <v>0.808564</v>
      </c>
      <c r="O697" s="50">
        <v>0</v>
      </c>
      <c r="P697" s="50">
        <v>0</v>
      </c>
      <c r="Q697" s="51">
        <f t="shared" si="111"/>
        <v>0</v>
      </c>
      <c r="R697" s="52">
        <v>642</v>
      </c>
    </row>
    <row r="698" spans="2:18" ht="15.75">
      <c r="B698" s="144">
        <f t="shared" si="112"/>
        <v>6</v>
      </c>
      <c r="C698" s="43" t="s">
        <v>555</v>
      </c>
      <c r="D698" s="44">
        <v>41090</v>
      </c>
      <c r="E698" s="45">
        <v>249.965</v>
      </c>
      <c r="F698" s="46">
        <v>10</v>
      </c>
      <c r="G698" s="47">
        <f t="shared" si="109"/>
        <v>24.9965</v>
      </c>
      <c r="H698" s="48">
        <v>156.20732</v>
      </c>
      <c r="I698" s="48">
        <v>180.140999</v>
      </c>
      <c r="J698" s="48">
        <v>11.163601</v>
      </c>
      <c r="K698" s="48">
        <v>0.058827</v>
      </c>
      <c r="L698" s="48">
        <v>-18.123612</v>
      </c>
      <c r="M698" s="49">
        <f t="shared" si="110"/>
        <v>0.24339799999999912</v>
      </c>
      <c r="N698" s="48">
        <v>-18.36701</v>
      </c>
      <c r="O698" s="50">
        <v>0</v>
      </c>
      <c r="P698" s="50">
        <v>0</v>
      </c>
      <c r="Q698" s="51">
        <f t="shared" si="111"/>
        <v>0</v>
      </c>
      <c r="R698" s="52">
        <v>4580</v>
      </c>
    </row>
    <row r="699" spans="2:18" ht="15.75">
      <c r="B699" s="144">
        <f t="shared" si="112"/>
        <v>7</v>
      </c>
      <c r="C699" s="43" t="s">
        <v>556</v>
      </c>
      <c r="D699" s="44">
        <v>41090</v>
      </c>
      <c r="E699" s="45">
        <v>441</v>
      </c>
      <c r="F699" s="46">
        <v>10</v>
      </c>
      <c r="G699" s="47">
        <f t="shared" si="109"/>
        <v>44.1</v>
      </c>
      <c r="H699" s="48">
        <v>475.574874</v>
      </c>
      <c r="I699" s="48">
        <v>2176.521066</v>
      </c>
      <c r="J699" s="48">
        <v>264.110206</v>
      </c>
      <c r="K699" s="48">
        <v>0.849551</v>
      </c>
      <c r="L699" s="48">
        <v>-22.033184</v>
      </c>
      <c r="M699" s="49">
        <f t="shared" si="110"/>
        <v>-10.713169999999998</v>
      </c>
      <c r="N699" s="48">
        <v>-11.320014</v>
      </c>
      <c r="O699" s="50">
        <v>0</v>
      </c>
      <c r="P699" s="50">
        <v>0</v>
      </c>
      <c r="Q699" s="51">
        <f t="shared" si="111"/>
        <v>0</v>
      </c>
      <c r="R699" s="52">
        <v>497</v>
      </c>
    </row>
    <row r="700" spans="2:18" ht="15.75">
      <c r="B700" s="144">
        <f t="shared" si="112"/>
        <v>8</v>
      </c>
      <c r="C700" s="43" t="s">
        <v>557</v>
      </c>
      <c r="D700" s="44">
        <v>41090</v>
      </c>
      <c r="E700" s="45">
        <v>3166.10112</v>
      </c>
      <c r="F700" s="46">
        <v>10</v>
      </c>
      <c r="G700" s="47">
        <f t="shared" si="109"/>
        <v>316.61011199999996</v>
      </c>
      <c r="H700" s="48">
        <v>7884.275847</v>
      </c>
      <c r="I700" s="48">
        <v>7987.89602</v>
      </c>
      <c r="J700" s="48">
        <v>34.914769</v>
      </c>
      <c r="K700" s="48">
        <v>8.293124</v>
      </c>
      <c r="L700" s="48">
        <v>-521.494174</v>
      </c>
      <c r="M700" s="49">
        <f t="shared" si="110"/>
        <v>2.040483999999992</v>
      </c>
      <c r="N700" s="48">
        <v>-523.534658</v>
      </c>
      <c r="O700" s="50">
        <v>0</v>
      </c>
      <c r="P700" s="50">
        <v>0</v>
      </c>
      <c r="Q700" s="51">
        <f t="shared" si="111"/>
        <v>0</v>
      </c>
      <c r="R700" s="52">
        <v>3225</v>
      </c>
    </row>
    <row r="701" spans="2:18" ht="15.75">
      <c r="B701" s="144">
        <f t="shared" si="112"/>
        <v>9</v>
      </c>
      <c r="C701" s="43" t="s">
        <v>558</v>
      </c>
      <c r="D701" s="44">
        <v>41090</v>
      </c>
      <c r="E701" s="45">
        <v>650</v>
      </c>
      <c r="F701" s="46">
        <v>10</v>
      </c>
      <c r="G701" s="47">
        <f t="shared" si="109"/>
        <v>65</v>
      </c>
      <c r="H701" s="48">
        <v>656.782851</v>
      </c>
      <c r="I701" s="48">
        <v>1221.078136</v>
      </c>
      <c r="J701" s="48">
        <v>139.198101</v>
      </c>
      <c r="K701" s="48">
        <v>91.040806</v>
      </c>
      <c r="L701" s="48">
        <v>-85.112695</v>
      </c>
      <c r="M701" s="49">
        <f t="shared" si="110"/>
        <v>-13.915832000000009</v>
      </c>
      <c r="N701" s="48">
        <v>-71.196863</v>
      </c>
      <c r="O701" s="50">
        <v>0</v>
      </c>
      <c r="P701" s="50">
        <v>0</v>
      </c>
      <c r="Q701" s="51">
        <f t="shared" si="111"/>
        <v>0</v>
      </c>
      <c r="R701" s="52">
        <v>975</v>
      </c>
    </row>
    <row r="702" spans="2:18" ht="15.75">
      <c r="B702" s="144">
        <f t="shared" si="112"/>
        <v>10</v>
      </c>
      <c r="C702" s="43" t="s">
        <v>559</v>
      </c>
      <c r="D702" s="44">
        <v>41090</v>
      </c>
      <c r="E702" s="45">
        <v>626.4929</v>
      </c>
      <c r="F702" s="46">
        <v>10</v>
      </c>
      <c r="G702" s="47">
        <f t="shared" si="109"/>
        <v>62.64928999999999</v>
      </c>
      <c r="H702" s="48">
        <v>210.885246</v>
      </c>
      <c r="I702" s="48">
        <v>1153.867216</v>
      </c>
      <c r="J702" s="48">
        <v>14.73015</v>
      </c>
      <c r="K702" s="48">
        <v>4.874962</v>
      </c>
      <c r="L702" s="48">
        <v>-408.083157</v>
      </c>
      <c r="M702" s="49">
        <f t="shared" si="110"/>
        <v>-31.69593500000002</v>
      </c>
      <c r="N702" s="48">
        <v>-376.387222</v>
      </c>
      <c r="O702" s="50">
        <v>0</v>
      </c>
      <c r="P702" s="50">
        <v>0</v>
      </c>
      <c r="Q702" s="51">
        <f t="shared" si="111"/>
        <v>0</v>
      </c>
      <c r="R702" s="52">
        <v>2984</v>
      </c>
    </row>
    <row r="703" spans="2:18" ht="15.75">
      <c r="B703" s="144">
        <f t="shared" si="112"/>
        <v>11</v>
      </c>
      <c r="C703" s="43" t="s">
        <v>560</v>
      </c>
      <c r="D703" s="44">
        <v>41090</v>
      </c>
      <c r="E703" s="45">
        <v>1380</v>
      </c>
      <c r="F703" s="46">
        <v>10</v>
      </c>
      <c r="G703" s="47">
        <f t="shared" si="109"/>
        <v>138</v>
      </c>
      <c r="H703" s="48">
        <v>-423.420481</v>
      </c>
      <c r="I703" s="48">
        <v>1013.757307</v>
      </c>
      <c r="J703" s="48">
        <v>268.157141</v>
      </c>
      <c r="K703" s="48">
        <v>103.365483</v>
      </c>
      <c r="L703" s="48">
        <v>67.787481</v>
      </c>
      <c r="M703" s="49">
        <f t="shared" si="110"/>
        <v>36.152018999999996</v>
      </c>
      <c r="N703" s="48">
        <v>31.635462</v>
      </c>
      <c r="O703" s="50">
        <v>0</v>
      </c>
      <c r="P703" s="50">
        <v>0</v>
      </c>
      <c r="Q703" s="51">
        <f t="shared" si="111"/>
        <v>0</v>
      </c>
      <c r="R703" s="52">
        <v>570</v>
      </c>
    </row>
    <row r="704" spans="2:18" ht="15.75">
      <c r="B704" s="144">
        <f t="shared" si="112"/>
        <v>12</v>
      </c>
      <c r="C704" s="43" t="s">
        <v>561</v>
      </c>
      <c r="D704" s="44">
        <v>41090</v>
      </c>
      <c r="E704" s="45">
        <v>215</v>
      </c>
      <c r="F704" s="46">
        <v>10</v>
      </c>
      <c r="G704" s="47">
        <f t="shared" si="109"/>
        <v>21.5</v>
      </c>
      <c r="H704" s="48">
        <v>71.910054</v>
      </c>
      <c r="I704" s="48">
        <v>243.380937</v>
      </c>
      <c r="J704" s="48">
        <v>25.930329</v>
      </c>
      <c r="K704" s="48">
        <v>8.631461</v>
      </c>
      <c r="L704" s="48">
        <v>-1.784493</v>
      </c>
      <c r="M704" s="49">
        <f t="shared" si="110"/>
        <v>1.738421</v>
      </c>
      <c r="N704" s="48">
        <v>-3.522914</v>
      </c>
      <c r="O704" s="50">
        <v>0</v>
      </c>
      <c r="P704" s="50">
        <v>0</v>
      </c>
      <c r="Q704" s="51">
        <f t="shared" si="111"/>
        <v>0</v>
      </c>
      <c r="R704" s="52">
        <v>325</v>
      </c>
    </row>
    <row r="705" spans="2:18" ht="15.75">
      <c r="B705" s="144">
        <f t="shared" si="112"/>
        <v>13</v>
      </c>
      <c r="C705" s="43" t="s">
        <v>562</v>
      </c>
      <c r="D705" s="44">
        <v>41090</v>
      </c>
      <c r="E705" s="45">
        <v>2121.025</v>
      </c>
      <c r="F705" s="46">
        <v>10</v>
      </c>
      <c r="G705" s="47">
        <f t="shared" si="109"/>
        <v>212.10250000000002</v>
      </c>
      <c r="H705" s="48">
        <v>1250.37</v>
      </c>
      <c r="I705" s="48">
        <v>4284.399</v>
      </c>
      <c r="J705" s="48">
        <v>547.98</v>
      </c>
      <c r="K705" s="48">
        <v>523.029</v>
      </c>
      <c r="L705" s="48">
        <v>-209.045</v>
      </c>
      <c r="M705" s="49">
        <f t="shared" si="110"/>
        <v>13.810000000000002</v>
      </c>
      <c r="N705" s="48">
        <v>-222.855</v>
      </c>
      <c r="O705" s="50">
        <v>0</v>
      </c>
      <c r="P705" s="50">
        <v>0</v>
      </c>
      <c r="Q705" s="51">
        <f t="shared" si="111"/>
        <v>0</v>
      </c>
      <c r="R705" s="52">
        <v>3797</v>
      </c>
    </row>
    <row r="706" spans="2:18" ht="15.75">
      <c r="B706" s="144">
        <f t="shared" si="112"/>
        <v>14</v>
      </c>
      <c r="C706" s="43" t="s">
        <v>563</v>
      </c>
      <c r="D706" s="44">
        <v>41090</v>
      </c>
      <c r="E706" s="45">
        <v>2848.66896</v>
      </c>
      <c r="F706" s="46">
        <v>10</v>
      </c>
      <c r="G706" s="47">
        <f t="shared" si="109"/>
        <v>284.866896</v>
      </c>
      <c r="H706" s="48">
        <v>-290.305185</v>
      </c>
      <c r="I706" s="48">
        <v>2187.109938</v>
      </c>
      <c r="J706" s="48">
        <v>190.147881</v>
      </c>
      <c r="K706" s="48">
        <v>110.536239</v>
      </c>
      <c r="L706" s="48">
        <v>10.981502</v>
      </c>
      <c r="M706" s="49">
        <f t="shared" si="110"/>
        <v>1.6763770000000005</v>
      </c>
      <c r="N706" s="48">
        <v>9.305125</v>
      </c>
      <c r="O706" s="50">
        <v>0</v>
      </c>
      <c r="P706" s="50">
        <v>0</v>
      </c>
      <c r="Q706" s="51">
        <f t="shared" si="111"/>
        <v>0</v>
      </c>
      <c r="R706" s="52">
        <v>9561</v>
      </c>
    </row>
    <row r="707" spans="2:18" ht="15.75">
      <c r="B707" s="144">
        <f t="shared" si="112"/>
        <v>15</v>
      </c>
      <c r="C707" s="90" t="s">
        <v>564</v>
      </c>
      <c r="D707" s="44">
        <v>41090</v>
      </c>
      <c r="E707" s="45">
        <v>600.496</v>
      </c>
      <c r="F707" s="46">
        <v>10</v>
      </c>
      <c r="G707" s="47">
        <f t="shared" si="109"/>
        <v>60.0496</v>
      </c>
      <c r="H707" s="48">
        <v>837.608266</v>
      </c>
      <c r="I707" s="48">
        <v>951.562004</v>
      </c>
      <c r="J707" s="48">
        <v>287.683521</v>
      </c>
      <c r="K707" s="48">
        <v>6.317424</v>
      </c>
      <c r="L707" s="48">
        <v>222.17995</v>
      </c>
      <c r="M707" s="49">
        <f t="shared" si="110"/>
        <v>4.405106999999987</v>
      </c>
      <c r="N707" s="48">
        <v>217.774843</v>
      </c>
      <c r="O707" s="50">
        <v>0</v>
      </c>
      <c r="P707" s="50">
        <v>10</v>
      </c>
      <c r="Q707" s="51">
        <f t="shared" si="111"/>
        <v>10</v>
      </c>
      <c r="R707" s="52">
        <v>3962</v>
      </c>
    </row>
    <row r="708" spans="2:18" ht="15.75">
      <c r="B708" s="144">
        <f t="shared" si="112"/>
        <v>16</v>
      </c>
      <c r="C708" s="90" t="s">
        <v>637</v>
      </c>
      <c r="D708" s="44">
        <v>41274</v>
      </c>
      <c r="E708" s="45">
        <v>7632.853</v>
      </c>
      <c r="F708" s="46">
        <v>10</v>
      </c>
      <c r="G708" s="47">
        <f t="shared" si="109"/>
        <v>763.2853</v>
      </c>
      <c r="H708" s="48">
        <v>13622.361</v>
      </c>
      <c r="I708" s="48">
        <v>16418.77</v>
      </c>
      <c r="J708" s="48">
        <v>3489.687</v>
      </c>
      <c r="K708" s="48">
        <v>519.427</v>
      </c>
      <c r="L708" s="48">
        <v>2359.954</v>
      </c>
      <c r="M708" s="49">
        <f t="shared" si="110"/>
        <v>-2.6089999999999236</v>
      </c>
      <c r="N708" s="48">
        <v>2362.563</v>
      </c>
      <c r="O708" s="50">
        <v>7.5</v>
      </c>
      <c r="P708" s="50">
        <v>0</v>
      </c>
      <c r="Q708" s="51">
        <f t="shared" si="111"/>
        <v>7.5</v>
      </c>
      <c r="R708" s="52">
        <v>15323</v>
      </c>
    </row>
    <row r="709" spans="2:18" ht="15.75">
      <c r="B709" s="144">
        <f t="shared" si="112"/>
        <v>17</v>
      </c>
      <c r="C709" s="43" t="s">
        <v>638</v>
      </c>
      <c r="D709" s="44">
        <v>41274</v>
      </c>
      <c r="E709" s="45">
        <v>500</v>
      </c>
      <c r="F709" s="46">
        <v>10</v>
      </c>
      <c r="G709" s="47">
        <f t="shared" si="109"/>
        <v>50</v>
      </c>
      <c r="H709" s="48">
        <v>2710.658378</v>
      </c>
      <c r="I709" s="48">
        <v>3572.376653</v>
      </c>
      <c r="J709" s="48">
        <v>508.595513</v>
      </c>
      <c r="K709" s="48">
        <v>23.805199</v>
      </c>
      <c r="L709" s="48">
        <v>378.961351</v>
      </c>
      <c r="M709" s="49">
        <f t="shared" si="110"/>
        <v>88.63587999999999</v>
      </c>
      <c r="N709" s="48">
        <v>290.325471</v>
      </c>
      <c r="O709" s="50">
        <v>65</v>
      </c>
      <c r="P709" s="50">
        <v>0</v>
      </c>
      <c r="Q709" s="51">
        <f t="shared" si="111"/>
        <v>65</v>
      </c>
      <c r="R709" s="52">
        <v>1082</v>
      </c>
    </row>
    <row r="710" spans="2:18" ht="15.75">
      <c r="B710" s="144">
        <f t="shared" si="112"/>
        <v>18</v>
      </c>
      <c r="C710" s="43" t="s">
        <v>639</v>
      </c>
      <c r="D710" s="44">
        <v>41274</v>
      </c>
      <c r="E710" s="45">
        <v>1000</v>
      </c>
      <c r="F710" s="46">
        <v>10</v>
      </c>
      <c r="G710" s="47">
        <f t="shared" si="109"/>
        <v>100</v>
      </c>
      <c r="H710" s="48">
        <v>1230.207694</v>
      </c>
      <c r="I710" s="48">
        <v>2017.620042</v>
      </c>
      <c r="J710" s="48">
        <v>642.675856</v>
      </c>
      <c r="K710" s="48">
        <v>149.172579</v>
      </c>
      <c r="L710" s="48">
        <v>195.627451</v>
      </c>
      <c r="M710" s="49">
        <f t="shared" si="110"/>
        <v>-7.101848999999987</v>
      </c>
      <c r="N710" s="48">
        <v>202.7293</v>
      </c>
      <c r="O710" s="50">
        <v>10</v>
      </c>
      <c r="P710" s="50">
        <v>0</v>
      </c>
      <c r="Q710" s="51">
        <f t="shared" si="111"/>
        <v>10</v>
      </c>
      <c r="R710" s="52">
        <v>4689</v>
      </c>
    </row>
    <row r="711" spans="2:18" ht="15.75">
      <c r="B711" s="144">
        <f t="shared" si="112"/>
        <v>19</v>
      </c>
      <c r="C711" s="43" t="s">
        <v>565</v>
      </c>
      <c r="D711" s="44">
        <v>41274</v>
      </c>
      <c r="E711" s="45">
        <v>1000</v>
      </c>
      <c r="F711" s="46">
        <v>10</v>
      </c>
      <c r="G711" s="47">
        <f t="shared" si="109"/>
        <v>100</v>
      </c>
      <c r="H711" s="48">
        <v>1173.552</v>
      </c>
      <c r="I711" s="48">
        <v>2007.012</v>
      </c>
      <c r="J711" s="48">
        <v>394.626</v>
      </c>
      <c r="K711" s="48">
        <v>18.439</v>
      </c>
      <c r="L711" s="48">
        <v>86.024</v>
      </c>
      <c r="M711" s="49">
        <f t="shared" si="110"/>
        <v>-45.371999999999986</v>
      </c>
      <c r="N711" s="48">
        <v>131.396</v>
      </c>
      <c r="O711" s="50">
        <v>5</v>
      </c>
      <c r="P711" s="50">
        <v>0</v>
      </c>
      <c r="Q711" s="51">
        <f t="shared" si="111"/>
        <v>5</v>
      </c>
      <c r="R711" s="52">
        <v>5783</v>
      </c>
    </row>
    <row r="712" spans="2:18" ht="15.75">
      <c r="B712" s="144">
        <f t="shared" si="112"/>
        <v>20</v>
      </c>
      <c r="C712" s="43" t="s">
        <v>566</v>
      </c>
      <c r="D712" s="44">
        <v>41090</v>
      </c>
      <c r="E712" s="45">
        <v>200</v>
      </c>
      <c r="F712" s="46">
        <v>10</v>
      </c>
      <c r="G712" s="47">
        <f t="shared" si="109"/>
        <v>20</v>
      </c>
      <c r="H712" s="48">
        <v>168.671791</v>
      </c>
      <c r="I712" s="48">
        <v>218.52136</v>
      </c>
      <c r="J712" s="48">
        <v>41.711918</v>
      </c>
      <c r="K712" s="48">
        <v>3.208527</v>
      </c>
      <c r="L712" s="48">
        <v>-18.326407</v>
      </c>
      <c r="M712" s="49">
        <f t="shared" si="110"/>
        <v>-10.522116</v>
      </c>
      <c r="N712" s="48">
        <v>-7.804291</v>
      </c>
      <c r="O712" s="50">
        <v>0</v>
      </c>
      <c r="P712" s="50">
        <v>0</v>
      </c>
      <c r="Q712" s="51">
        <f t="shared" si="111"/>
        <v>0</v>
      </c>
      <c r="R712" s="52">
        <v>392</v>
      </c>
    </row>
    <row r="713" spans="2:18" ht="15.75">
      <c r="B713" s="144">
        <f t="shared" si="112"/>
        <v>21</v>
      </c>
      <c r="C713" s="43" t="s">
        <v>567</v>
      </c>
      <c r="D713" s="44">
        <v>41090</v>
      </c>
      <c r="E713" s="45">
        <v>820.5293</v>
      </c>
      <c r="F713" s="46">
        <v>10</v>
      </c>
      <c r="G713" s="47">
        <f t="shared" si="109"/>
        <v>82.05293</v>
      </c>
      <c r="H713" s="48">
        <v>2376.165012</v>
      </c>
      <c r="I713" s="48">
        <v>21996.653779</v>
      </c>
      <c r="J713" s="48">
        <v>3349.422773</v>
      </c>
      <c r="K713" s="48">
        <v>1868.071225</v>
      </c>
      <c r="L713" s="48">
        <v>274.86389</v>
      </c>
      <c r="M713" s="49">
        <f t="shared" si="110"/>
        <v>73.00000000000003</v>
      </c>
      <c r="N713" s="48">
        <v>201.86389</v>
      </c>
      <c r="O713" s="50">
        <v>15</v>
      </c>
      <c r="P713" s="50">
        <v>0</v>
      </c>
      <c r="Q713" s="51">
        <f t="shared" si="111"/>
        <v>15</v>
      </c>
      <c r="R713" s="52">
        <v>4239</v>
      </c>
    </row>
    <row r="714" spans="2:18" ht="15.75">
      <c r="B714" s="144">
        <f t="shared" si="112"/>
        <v>22</v>
      </c>
      <c r="C714" s="43" t="s">
        <v>568</v>
      </c>
      <c r="D714" s="44">
        <v>41090</v>
      </c>
      <c r="E714" s="45">
        <v>253.698</v>
      </c>
      <c r="F714" s="46">
        <v>10</v>
      </c>
      <c r="G714" s="47">
        <f t="shared" si="109"/>
        <v>25.3698</v>
      </c>
      <c r="H714" s="48">
        <v>389.368642</v>
      </c>
      <c r="I714" s="48">
        <v>850.078853</v>
      </c>
      <c r="J714" s="48">
        <v>84.405724</v>
      </c>
      <c r="K714" s="48">
        <v>10.633657</v>
      </c>
      <c r="L714" s="48">
        <v>48.102092</v>
      </c>
      <c r="M714" s="49">
        <f t="shared" si="110"/>
        <v>25.597448999999997</v>
      </c>
      <c r="N714" s="48">
        <v>22.504643</v>
      </c>
      <c r="O714" s="50">
        <v>0</v>
      </c>
      <c r="P714" s="50">
        <v>0</v>
      </c>
      <c r="Q714" s="51">
        <f t="shared" si="111"/>
        <v>0</v>
      </c>
      <c r="R714" s="52">
        <v>115</v>
      </c>
    </row>
    <row r="715" spans="2:18" ht="15.75">
      <c r="B715" s="144">
        <f t="shared" si="112"/>
        <v>23</v>
      </c>
      <c r="C715" s="43" t="s">
        <v>569</v>
      </c>
      <c r="D715" s="44">
        <v>41090</v>
      </c>
      <c r="E715" s="45">
        <v>774.57579</v>
      </c>
      <c r="F715" s="46">
        <v>10</v>
      </c>
      <c r="G715" s="47">
        <f t="shared" si="109"/>
        <v>77.457579</v>
      </c>
      <c r="H715" s="48">
        <v>-546.967139</v>
      </c>
      <c r="I715" s="48">
        <v>134.360298</v>
      </c>
      <c r="J715" s="48">
        <v>0.033</v>
      </c>
      <c r="K715" s="48">
        <v>0.035737</v>
      </c>
      <c r="L715" s="48">
        <v>-23.966426</v>
      </c>
      <c r="M715" s="49">
        <f t="shared" si="110"/>
        <v>0.0033000000000029672</v>
      </c>
      <c r="N715" s="48">
        <v>-23.969726</v>
      </c>
      <c r="O715" s="50">
        <v>0</v>
      </c>
      <c r="P715" s="50">
        <v>0</v>
      </c>
      <c r="Q715" s="51">
        <f t="shared" si="111"/>
        <v>0</v>
      </c>
      <c r="R715" s="52">
        <v>7627</v>
      </c>
    </row>
    <row r="716" spans="2:18" ht="15.75">
      <c r="B716" s="144">
        <f t="shared" si="112"/>
        <v>24</v>
      </c>
      <c r="C716" s="43" t="s">
        <v>570</v>
      </c>
      <c r="D716" s="44">
        <v>41090</v>
      </c>
      <c r="E716" s="45">
        <v>451.605</v>
      </c>
      <c r="F716" s="46">
        <v>10</v>
      </c>
      <c r="G716" s="47">
        <f t="shared" si="109"/>
        <v>45.1605</v>
      </c>
      <c r="H716" s="48">
        <v>-1058.654034</v>
      </c>
      <c r="I716" s="48">
        <v>1993.6906</v>
      </c>
      <c r="J716" s="48">
        <v>144.127139</v>
      </c>
      <c r="K716" s="48">
        <v>153.482081</v>
      </c>
      <c r="L716" s="48">
        <v>-602.997645</v>
      </c>
      <c r="M716" s="49">
        <f t="shared" si="110"/>
        <v>218.75461499999994</v>
      </c>
      <c r="N716" s="48">
        <v>-821.75226</v>
      </c>
      <c r="O716" s="50">
        <v>0</v>
      </c>
      <c r="P716" s="50">
        <v>0</v>
      </c>
      <c r="Q716" s="51">
        <f t="shared" si="111"/>
        <v>0</v>
      </c>
      <c r="R716" s="52">
        <v>1614</v>
      </c>
    </row>
    <row r="717" spans="2:18" ht="15.75">
      <c r="B717" s="144">
        <f t="shared" si="112"/>
        <v>25</v>
      </c>
      <c r="C717" s="43" t="s">
        <v>571</v>
      </c>
      <c r="D717" s="44">
        <v>41274</v>
      </c>
      <c r="E717" s="45">
        <v>514.33558</v>
      </c>
      <c r="F717" s="46">
        <v>10</v>
      </c>
      <c r="G717" s="47">
        <f t="shared" si="109"/>
        <v>51.433558000000005</v>
      </c>
      <c r="H717" s="48">
        <v>503.172051</v>
      </c>
      <c r="I717" s="48">
        <v>964.700048</v>
      </c>
      <c r="J717" s="48">
        <v>85.1981</v>
      </c>
      <c r="K717" s="48">
        <v>54.232994</v>
      </c>
      <c r="L717" s="48">
        <v>1.859965</v>
      </c>
      <c r="M717" s="49">
        <f t="shared" si="110"/>
        <v>-0.9309609999999997</v>
      </c>
      <c r="N717" s="48">
        <v>2.790926</v>
      </c>
      <c r="O717" s="50">
        <v>0</v>
      </c>
      <c r="P717" s="50">
        <v>0</v>
      </c>
      <c r="Q717" s="51">
        <f t="shared" si="111"/>
        <v>0</v>
      </c>
      <c r="R717" s="52">
        <v>2332</v>
      </c>
    </row>
    <row r="718" spans="2:18" ht="15.75">
      <c r="B718" s="144">
        <f t="shared" si="112"/>
        <v>26</v>
      </c>
      <c r="C718" s="43" t="s">
        <v>572</v>
      </c>
      <c r="D718" s="44">
        <v>41090</v>
      </c>
      <c r="E718" s="45">
        <v>363</v>
      </c>
      <c r="F718" s="46">
        <v>10</v>
      </c>
      <c r="G718" s="47">
        <f t="shared" si="109"/>
        <v>36.3</v>
      </c>
      <c r="H718" s="48">
        <v>378.094821</v>
      </c>
      <c r="I718" s="48">
        <v>1439.326941</v>
      </c>
      <c r="J718" s="48">
        <v>243.36527</v>
      </c>
      <c r="K718" s="48">
        <v>0.064713</v>
      </c>
      <c r="L718" s="48">
        <v>115.113253</v>
      </c>
      <c r="M718" s="49">
        <f t="shared" si="110"/>
        <v>3.084284999999994</v>
      </c>
      <c r="N718" s="48">
        <v>112.028968</v>
      </c>
      <c r="O718" s="50">
        <v>0</v>
      </c>
      <c r="P718" s="50">
        <v>0</v>
      </c>
      <c r="Q718" s="51">
        <f t="shared" si="111"/>
        <v>0</v>
      </c>
      <c r="R718" s="52">
        <v>278</v>
      </c>
    </row>
    <row r="719" spans="2:18" ht="15.75">
      <c r="B719" s="144">
        <f t="shared" si="112"/>
        <v>27</v>
      </c>
      <c r="C719" s="43" t="s">
        <v>573</v>
      </c>
      <c r="D719" s="44">
        <v>41090</v>
      </c>
      <c r="E719" s="45">
        <v>300</v>
      </c>
      <c r="F719" s="46">
        <v>10</v>
      </c>
      <c r="G719" s="47">
        <f t="shared" si="109"/>
        <v>30</v>
      </c>
      <c r="H719" s="48">
        <v>324.942144</v>
      </c>
      <c r="I719" s="48">
        <v>389.905007</v>
      </c>
      <c r="J719" s="48">
        <v>25.396185</v>
      </c>
      <c r="K719" s="48">
        <v>0.14732</v>
      </c>
      <c r="L719" s="48">
        <v>19.354378</v>
      </c>
      <c r="M719" s="49">
        <f t="shared" si="110"/>
        <v>6.6442890000000006</v>
      </c>
      <c r="N719" s="48">
        <v>12.710089</v>
      </c>
      <c r="O719" s="50">
        <v>2.5</v>
      </c>
      <c r="P719" s="50">
        <v>0</v>
      </c>
      <c r="Q719" s="51">
        <f t="shared" si="111"/>
        <v>2.5</v>
      </c>
      <c r="R719" s="52">
        <v>50</v>
      </c>
    </row>
    <row r="720" spans="2:18" ht="15.75">
      <c r="B720" s="144">
        <f t="shared" si="112"/>
        <v>28</v>
      </c>
      <c r="C720" s="43" t="s">
        <v>574</v>
      </c>
      <c r="D720" s="44">
        <v>41090</v>
      </c>
      <c r="E720" s="45">
        <v>978.3548</v>
      </c>
      <c r="F720" s="46">
        <v>10</v>
      </c>
      <c r="G720" s="47">
        <f t="shared" si="109"/>
        <v>97.83547999999999</v>
      </c>
      <c r="H720" s="48">
        <v>899.7327</v>
      </c>
      <c r="I720" s="48">
        <v>4713.119248</v>
      </c>
      <c r="J720" s="48">
        <v>490.969526</v>
      </c>
      <c r="K720" s="48">
        <v>275.597772</v>
      </c>
      <c r="L720" s="48">
        <v>177.859497</v>
      </c>
      <c r="M720" s="49">
        <f t="shared" si="110"/>
        <v>80.00319400000001</v>
      </c>
      <c r="N720" s="48">
        <v>97.856303</v>
      </c>
      <c r="O720" s="50">
        <v>8</v>
      </c>
      <c r="P720" s="50">
        <v>0</v>
      </c>
      <c r="Q720" s="51">
        <f t="shared" si="111"/>
        <v>8</v>
      </c>
      <c r="R720" s="52">
        <v>3159</v>
      </c>
    </row>
    <row r="721" spans="2:18" ht="15.75">
      <c r="B721" s="144">
        <f t="shared" si="112"/>
        <v>29</v>
      </c>
      <c r="C721" s="43" t="s">
        <v>575</v>
      </c>
      <c r="D721" s="44">
        <v>41090</v>
      </c>
      <c r="E721" s="45">
        <v>585.528729</v>
      </c>
      <c r="F721" s="46">
        <v>10</v>
      </c>
      <c r="G721" s="47">
        <f t="shared" si="109"/>
        <v>58.5528729</v>
      </c>
      <c r="H721" s="48">
        <v>-941.595731</v>
      </c>
      <c r="I721" s="48">
        <v>3868.795273</v>
      </c>
      <c r="J721" s="48">
        <v>240.939209</v>
      </c>
      <c r="K721" s="48">
        <v>546.754611</v>
      </c>
      <c r="L721" s="48">
        <v>-1002.165263</v>
      </c>
      <c r="M721" s="49">
        <f t="shared" si="110"/>
        <v>2.028795000000059</v>
      </c>
      <c r="N721" s="48">
        <v>-1004.194058</v>
      </c>
      <c r="O721" s="50">
        <v>0</v>
      </c>
      <c r="P721" s="50">
        <v>0</v>
      </c>
      <c r="Q721" s="51">
        <f t="shared" si="111"/>
        <v>0</v>
      </c>
      <c r="R721" s="52">
        <v>2216</v>
      </c>
    </row>
    <row r="722" spans="2:18" ht="15.75">
      <c r="B722" s="144">
        <f t="shared" si="112"/>
        <v>30</v>
      </c>
      <c r="C722" s="43" t="s">
        <v>576</v>
      </c>
      <c r="D722" s="44">
        <v>41090</v>
      </c>
      <c r="E722" s="45">
        <v>100</v>
      </c>
      <c r="F722" s="46">
        <v>10</v>
      </c>
      <c r="G722" s="47">
        <f t="shared" si="109"/>
        <v>10</v>
      </c>
      <c r="H722" s="48">
        <v>42.174525</v>
      </c>
      <c r="I722" s="48">
        <v>58.815867</v>
      </c>
      <c r="J722" s="48">
        <v>4.621106</v>
      </c>
      <c r="K722" s="48">
        <v>0.006111</v>
      </c>
      <c r="L722" s="48">
        <v>-9.589921</v>
      </c>
      <c r="M722" s="49">
        <f t="shared" si="110"/>
        <v>0.1565379999999994</v>
      </c>
      <c r="N722" s="48">
        <v>-9.746459</v>
      </c>
      <c r="O722" s="50">
        <v>0</v>
      </c>
      <c r="P722" s="50">
        <v>0</v>
      </c>
      <c r="Q722" s="51">
        <f t="shared" si="111"/>
        <v>0</v>
      </c>
      <c r="R722" s="52">
        <v>978</v>
      </c>
    </row>
    <row r="723" spans="1:18" s="39" customFormat="1" ht="15.75">
      <c r="A723"/>
      <c r="B723" s="169"/>
      <c r="C723" s="71"/>
      <c r="D723" s="71"/>
      <c r="E723" s="72"/>
      <c r="F723" s="145"/>
      <c r="G723" s="74"/>
      <c r="H723" s="75"/>
      <c r="I723" s="75"/>
      <c r="J723" s="75"/>
      <c r="K723" s="75"/>
      <c r="L723" s="75"/>
      <c r="M723" s="76"/>
      <c r="N723" s="75"/>
      <c r="O723" s="77"/>
      <c r="P723" s="77"/>
      <c r="Q723" s="78"/>
      <c r="R723" s="79"/>
    </row>
    <row r="724" spans="1:18" s="39" customFormat="1" ht="18.75">
      <c r="A724"/>
      <c r="B724" s="169"/>
      <c r="C724" s="140" t="s">
        <v>84</v>
      </c>
      <c r="D724" s="71"/>
      <c r="E724" s="72"/>
      <c r="F724" s="145"/>
      <c r="G724" s="74"/>
      <c r="H724" s="75"/>
      <c r="I724" s="75"/>
      <c r="J724" s="75"/>
      <c r="K724" s="75"/>
      <c r="L724" s="75"/>
      <c r="M724" s="76"/>
      <c r="N724" s="75"/>
      <c r="O724" s="77"/>
      <c r="P724" s="77"/>
      <c r="Q724" s="78"/>
      <c r="R724" s="79"/>
    </row>
    <row r="725" spans="2:18" ht="15.75">
      <c r="B725" s="144">
        <v>1</v>
      </c>
      <c r="C725" s="55" t="s">
        <v>577</v>
      </c>
      <c r="D725" s="44">
        <v>41090</v>
      </c>
      <c r="E725" s="45"/>
      <c r="F725" s="46">
        <v>10</v>
      </c>
      <c r="G725" s="47">
        <f aca="true" t="shared" si="113" ref="G725:G733">+E725/F725</f>
        <v>0</v>
      </c>
      <c r="H725" s="48"/>
      <c r="I725" s="48"/>
      <c r="J725" s="48"/>
      <c r="K725" s="48"/>
      <c r="L725" s="48"/>
      <c r="M725" s="49">
        <f aca="true" t="shared" si="114" ref="M725:M733">+L725-N725</f>
        <v>0</v>
      </c>
      <c r="N725" s="48"/>
      <c r="O725" s="50"/>
      <c r="P725" s="50"/>
      <c r="Q725" s="51">
        <f aca="true" t="shared" si="115" ref="Q725:Q733">SUM(O725:P725)</f>
        <v>0</v>
      </c>
      <c r="R725" s="52"/>
    </row>
    <row r="726" spans="2:18" ht="16.5" customHeight="1">
      <c r="B726" s="144">
        <f aca="true" t="shared" si="116" ref="B726:B733">+B725+1</f>
        <v>2</v>
      </c>
      <c r="C726" s="43" t="s">
        <v>578</v>
      </c>
      <c r="D726" s="44">
        <v>41090</v>
      </c>
      <c r="E726" s="45"/>
      <c r="F726" s="46">
        <v>10</v>
      </c>
      <c r="G726" s="47">
        <f t="shared" si="113"/>
        <v>0</v>
      </c>
      <c r="H726" s="48"/>
      <c r="I726" s="48"/>
      <c r="J726" s="48"/>
      <c r="K726" s="48"/>
      <c r="L726" s="48"/>
      <c r="M726" s="49">
        <f t="shared" si="114"/>
        <v>0</v>
      </c>
      <c r="N726" s="48"/>
      <c r="O726" s="50"/>
      <c r="P726" s="50"/>
      <c r="Q726" s="51">
        <f t="shared" si="115"/>
        <v>0</v>
      </c>
      <c r="R726" s="52"/>
    </row>
    <row r="727" spans="2:18" ht="15.75">
      <c r="B727" s="144">
        <f t="shared" si="116"/>
        <v>3</v>
      </c>
      <c r="C727" s="43" t="s">
        <v>579</v>
      </c>
      <c r="D727" s="44">
        <v>41090</v>
      </c>
      <c r="E727" s="45"/>
      <c r="F727" s="46">
        <v>10</v>
      </c>
      <c r="G727" s="47">
        <f t="shared" si="113"/>
        <v>0</v>
      </c>
      <c r="H727" s="48"/>
      <c r="I727" s="48"/>
      <c r="J727" s="48"/>
      <c r="K727" s="48"/>
      <c r="L727" s="48"/>
      <c r="M727" s="49">
        <f t="shared" si="114"/>
        <v>0</v>
      </c>
      <c r="N727" s="48"/>
      <c r="O727" s="50"/>
      <c r="P727" s="50"/>
      <c r="Q727" s="51">
        <f t="shared" si="115"/>
        <v>0</v>
      </c>
      <c r="R727" s="52"/>
    </row>
    <row r="728" spans="2:18" ht="15.75">
      <c r="B728" s="144">
        <f t="shared" si="116"/>
        <v>4</v>
      </c>
      <c r="C728" s="43" t="s">
        <v>580</v>
      </c>
      <c r="D728" s="44">
        <v>41090</v>
      </c>
      <c r="E728" s="45"/>
      <c r="F728" s="46">
        <v>10</v>
      </c>
      <c r="G728" s="47">
        <f t="shared" si="113"/>
        <v>0</v>
      </c>
      <c r="H728" s="48"/>
      <c r="I728" s="48"/>
      <c r="J728" s="48"/>
      <c r="K728" s="48"/>
      <c r="L728" s="48"/>
      <c r="M728" s="49">
        <f t="shared" si="114"/>
        <v>0</v>
      </c>
      <c r="N728" s="48"/>
      <c r="O728" s="50"/>
      <c r="P728" s="50"/>
      <c r="Q728" s="51">
        <f t="shared" si="115"/>
        <v>0</v>
      </c>
      <c r="R728" s="52"/>
    </row>
    <row r="729" spans="2:18" ht="15.75">
      <c r="B729" s="144">
        <f t="shared" si="116"/>
        <v>5</v>
      </c>
      <c r="C729" s="43" t="s">
        <v>581</v>
      </c>
      <c r="D729" s="44">
        <v>41090</v>
      </c>
      <c r="E729" s="45"/>
      <c r="F729" s="46">
        <v>10</v>
      </c>
      <c r="G729" s="47">
        <f t="shared" si="113"/>
        <v>0</v>
      </c>
      <c r="H729" s="48"/>
      <c r="I729" s="48"/>
      <c r="J729" s="48"/>
      <c r="K729" s="48"/>
      <c r="L729" s="48"/>
      <c r="M729" s="49">
        <f t="shared" si="114"/>
        <v>0</v>
      </c>
      <c r="N729" s="48"/>
      <c r="O729" s="50"/>
      <c r="P729" s="50"/>
      <c r="Q729" s="51">
        <f t="shared" si="115"/>
        <v>0</v>
      </c>
      <c r="R729" s="52"/>
    </row>
    <row r="730" spans="2:18" ht="15.75">
      <c r="B730" s="144">
        <f t="shared" si="116"/>
        <v>6</v>
      </c>
      <c r="C730" s="43" t="s">
        <v>582</v>
      </c>
      <c r="D730" s="44">
        <v>41090</v>
      </c>
      <c r="E730" s="45"/>
      <c r="F730" s="46">
        <v>10</v>
      </c>
      <c r="G730" s="47">
        <f t="shared" si="113"/>
        <v>0</v>
      </c>
      <c r="H730" s="48"/>
      <c r="I730" s="48"/>
      <c r="J730" s="48"/>
      <c r="K730" s="48"/>
      <c r="L730" s="48"/>
      <c r="M730" s="49">
        <f t="shared" si="114"/>
        <v>0</v>
      </c>
      <c r="N730" s="48"/>
      <c r="O730" s="50"/>
      <c r="P730" s="50"/>
      <c r="Q730" s="51">
        <f t="shared" si="115"/>
        <v>0</v>
      </c>
      <c r="R730" s="52"/>
    </row>
    <row r="731" spans="2:18" ht="15.75">
      <c r="B731" s="144">
        <f t="shared" si="116"/>
        <v>7</v>
      </c>
      <c r="C731" s="43" t="s">
        <v>583</v>
      </c>
      <c r="D731" s="44">
        <v>41090</v>
      </c>
      <c r="E731" s="45"/>
      <c r="F731" s="46">
        <v>10</v>
      </c>
      <c r="G731" s="47">
        <f t="shared" si="113"/>
        <v>0</v>
      </c>
      <c r="H731" s="48"/>
      <c r="I731" s="48"/>
      <c r="J731" s="48"/>
      <c r="K731" s="48"/>
      <c r="L731" s="48"/>
      <c r="M731" s="49">
        <f t="shared" si="114"/>
        <v>0</v>
      </c>
      <c r="N731" s="48"/>
      <c r="O731" s="50"/>
      <c r="P731" s="50"/>
      <c r="Q731" s="51">
        <f t="shared" si="115"/>
        <v>0</v>
      </c>
      <c r="R731" s="52"/>
    </row>
    <row r="732" spans="2:18" ht="15.75">
      <c r="B732" s="144">
        <f t="shared" si="116"/>
        <v>8</v>
      </c>
      <c r="C732" s="43" t="s">
        <v>584</v>
      </c>
      <c r="D732" s="44">
        <v>41090</v>
      </c>
      <c r="E732" s="45"/>
      <c r="F732" s="46">
        <v>10</v>
      </c>
      <c r="G732" s="47">
        <f t="shared" si="113"/>
        <v>0</v>
      </c>
      <c r="H732" s="48"/>
      <c r="I732" s="48"/>
      <c r="J732" s="48"/>
      <c r="K732" s="48"/>
      <c r="L732" s="48"/>
      <c r="M732" s="49">
        <f t="shared" si="114"/>
        <v>0</v>
      </c>
      <c r="N732" s="48"/>
      <c r="O732" s="50"/>
      <c r="P732" s="50"/>
      <c r="Q732" s="51">
        <f t="shared" si="115"/>
        <v>0</v>
      </c>
      <c r="R732" s="52"/>
    </row>
    <row r="733" spans="2:18" ht="15.75">
      <c r="B733" s="144">
        <f t="shared" si="116"/>
        <v>9</v>
      </c>
      <c r="C733" s="43" t="s">
        <v>585</v>
      </c>
      <c r="D733" s="44">
        <v>41090</v>
      </c>
      <c r="E733" s="45"/>
      <c r="F733" s="46">
        <v>10</v>
      </c>
      <c r="G733" s="47">
        <f t="shared" si="113"/>
        <v>0</v>
      </c>
      <c r="H733" s="48"/>
      <c r="I733" s="48"/>
      <c r="J733" s="48"/>
      <c r="K733" s="48"/>
      <c r="L733" s="48"/>
      <c r="M733" s="49">
        <f t="shared" si="114"/>
        <v>0</v>
      </c>
      <c r="N733" s="48"/>
      <c r="O733" s="50"/>
      <c r="P733" s="50"/>
      <c r="Q733" s="51">
        <f t="shared" si="115"/>
        <v>0</v>
      </c>
      <c r="R733" s="52"/>
    </row>
    <row r="734" spans="2:18" ht="15.75">
      <c r="B734" s="144"/>
      <c r="C734" s="43"/>
      <c r="D734" s="43"/>
      <c r="E734" s="45"/>
      <c r="F734" s="46"/>
      <c r="G734" s="47"/>
      <c r="H734" s="48"/>
      <c r="I734" s="48"/>
      <c r="J734" s="48"/>
      <c r="K734" s="48"/>
      <c r="L734" s="48"/>
      <c r="M734" s="49"/>
      <c r="N734" s="48"/>
      <c r="O734" s="50"/>
      <c r="P734" s="50"/>
      <c r="Q734" s="51"/>
      <c r="R734" s="52"/>
    </row>
    <row r="735" spans="2:18" s="103" customFormat="1" ht="15.75">
      <c r="B735" s="95">
        <f>COUNT(B693:B734)</f>
        <v>39</v>
      </c>
      <c r="C735" s="96"/>
      <c r="D735" s="96"/>
      <c r="E735" s="96">
        <f>SUBTOTAL(9,E693:E734)</f>
        <v>29240.410808999997</v>
      </c>
      <c r="F735" s="90"/>
      <c r="G735" s="98">
        <f aca="true" t="shared" si="117" ref="G735:N735">SUBTOTAL(9,G693:G734)</f>
        <v>2924.0410809</v>
      </c>
      <c r="H735" s="96">
        <f t="shared" si="117"/>
        <v>34968.94135</v>
      </c>
      <c r="I735" s="96">
        <f t="shared" si="117"/>
        <v>87283.225575</v>
      </c>
      <c r="J735" s="96">
        <f t="shared" si="117"/>
        <v>12925.832776000001</v>
      </c>
      <c r="K735" s="96">
        <f t="shared" si="117"/>
        <v>4667.041653</v>
      </c>
      <c r="L735" s="96">
        <f t="shared" si="117"/>
        <v>1639.3383620000002</v>
      </c>
      <c r="M735" s="98">
        <f t="shared" si="117"/>
        <v>530.2035810000001</v>
      </c>
      <c r="N735" s="96">
        <f t="shared" si="117"/>
        <v>1109.1347810000007</v>
      </c>
      <c r="O735" s="142"/>
      <c r="P735" s="142"/>
      <c r="Q735" s="101"/>
      <c r="R735" s="102">
        <f>SUM(R693:R734)</f>
        <v>87514</v>
      </c>
    </row>
    <row r="736" spans="2:18" ht="15.75">
      <c r="B736" s="104"/>
      <c r="C736" s="105"/>
      <c r="D736" s="105"/>
      <c r="E736" s="107"/>
      <c r="F736" s="108"/>
      <c r="G736" s="109"/>
      <c r="H736" s="110"/>
      <c r="I736" s="110"/>
      <c r="J736" s="110"/>
      <c r="K736" s="110"/>
      <c r="L736" s="110"/>
      <c r="M736" s="111"/>
      <c r="N736" s="110"/>
      <c r="O736" s="112"/>
      <c r="P736" s="112"/>
      <c r="Q736" s="113"/>
      <c r="R736" s="114"/>
    </row>
    <row r="737" spans="2:18" ht="15.75">
      <c r="B737" s="70"/>
      <c r="C737" s="71"/>
      <c r="D737" s="71"/>
      <c r="E737" s="72"/>
      <c r="F737" s="73"/>
      <c r="G737" s="74"/>
      <c r="H737" s="75"/>
      <c r="I737" s="75"/>
      <c r="J737" s="75"/>
      <c r="K737" s="75"/>
      <c r="L737" s="75"/>
      <c r="M737" s="76"/>
      <c r="N737" s="75"/>
      <c r="O737" s="77"/>
      <c r="P737" s="77"/>
      <c r="Q737" s="78"/>
      <c r="R737" s="79"/>
    </row>
    <row r="738" spans="2:18" ht="18">
      <c r="B738" s="70"/>
      <c r="C738" s="35" t="s">
        <v>586</v>
      </c>
      <c r="D738" s="80"/>
      <c r="E738" s="72"/>
      <c r="F738" s="73"/>
      <c r="G738" s="74"/>
      <c r="H738" s="75"/>
      <c r="I738" s="75"/>
      <c r="J738" s="75"/>
      <c r="K738" s="75"/>
      <c r="L738" s="75"/>
      <c r="M738" s="76"/>
      <c r="N738" s="75"/>
      <c r="O738" s="77"/>
      <c r="P738" s="77"/>
      <c r="Q738" s="78"/>
      <c r="R738" s="79"/>
    </row>
    <row r="739" spans="2:18" ht="15.75">
      <c r="B739" s="116"/>
      <c r="C739" s="117"/>
      <c r="D739" s="117"/>
      <c r="E739" s="118"/>
      <c r="F739" s="119"/>
      <c r="G739" s="120"/>
      <c r="H739" s="121"/>
      <c r="I739" s="121"/>
      <c r="J739" s="121"/>
      <c r="K739" s="121"/>
      <c r="L739" s="121"/>
      <c r="M739" s="122"/>
      <c r="N739" s="121"/>
      <c r="O739" s="123"/>
      <c r="P739" s="123"/>
      <c r="Q739" s="124"/>
      <c r="R739" s="125"/>
    </row>
    <row r="740" spans="2:18" ht="15.75">
      <c r="B740" s="144">
        <v>1</v>
      </c>
      <c r="C740" s="43" t="s">
        <v>587</v>
      </c>
      <c r="D740" s="44">
        <v>41090</v>
      </c>
      <c r="E740" s="45">
        <v>750</v>
      </c>
      <c r="F740" s="46">
        <v>10</v>
      </c>
      <c r="G740" s="47">
        <f aca="true" t="shared" si="118" ref="G740:G779">+E740/F740</f>
        <v>75</v>
      </c>
      <c r="H740" s="48">
        <v>1662.837615</v>
      </c>
      <c r="I740" s="48">
        <v>2711.070082</v>
      </c>
      <c r="J740" s="48">
        <v>1543.918953</v>
      </c>
      <c r="K740" s="48">
        <v>45.442461</v>
      </c>
      <c r="L740" s="48">
        <v>498.791679</v>
      </c>
      <c r="M740" s="49">
        <f aca="true" t="shared" si="119" ref="M740:M779">+L740-N740</f>
        <v>0</v>
      </c>
      <c r="N740" s="48">
        <v>498.791679</v>
      </c>
      <c r="O740" s="50">
        <v>30</v>
      </c>
      <c r="P740" s="50">
        <v>10</v>
      </c>
      <c r="Q740" s="51">
        <f aca="true" t="shared" si="120" ref="Q740:Q779">SUM(O740:P740)</f>
        <v>40</v>
      </c>
      <c r="R740" s="52">
        <v>260</v>
      </c>
    </row>
    <row r="741" spans="2:18" ht="15.75">
      <c r="B741" s="144">
        <f aca="true" t="shared" si="121" ref="B741:B779">+B740+1</f>
        <v>2</v>
      </c>
      <c r="C741" s="43" t="s">
        <v>588</v>
      </c>
      <c r="D741" s="44">
        <v>41090</v>
      </c>
      <c r="E741" s="45">
        <v>900</v>
      </c>
      <c r="F741" s="46">
        <v>10</v>
      </c>
      <c r="G741" s="47">
        <f t="shared" si="118"/>
        <v>90</v>
      </c>
      <c r="H741" s="48">
        <v>745.644</v>
      </c>
      <c r="I741" s="48">
        <v>748.714</v>
      </c>
      <c r="J741" s="48">
        <v>177.934</v>
      </c>
      <c r="K741" s="48">
        <v>0.052</v>
      </c>
      <c r="L741" s="48">
        <v>159.967</v>
      </c>
      <c r="M741" s="49">
        <f t="shared" si="119"/>
        <v>0</v>
      </c>
      <c r="N741" s="48">
        <v>159.967</v>
      </c>
      <c r="O741" s="50">
        <v>6</v>
      </c>
      <c r="P741" s="50">
        <v>0</v>
      </c>
      <c r="Q741" s="51">
        <f t="shared" si="120"/>
        <v>6</v>
      </c>
      <c r="R741" s="52">
        <v>766</v>
      </c>
    </row>
    <row r="742" spans="2:18" ht="15.75">
      <c r="B742" s="144">
        <f t="shared" si="121"/>
        <v>3</v>
      </c>
      <c r="C742" s="43" t="s">
        <v>589</v>
      </c>
      <c r="D742" s="44">
        <v>41090</v>
      </c>
      <c r="E742" s="45">
        <v>525</v>
      </c>
      <c r="F742" s="46">
        <v>10</v>
      </c>
      <c r="G742" s="47">
        <f t="shared" si="118"/>
        <v>52.5</v>
      </c>
      <c r="H742" s="48">
        <v>423.653193</v>
      </c>
      <c r="I742" s="48">
        <v>432.056764</v>
      </c>
      <c r="J742" s="48">
        <v>90.619693</v>
      </c>
      <c r="K742" s="48">
        <v>0.0102</v>
      </c>
      <c r="L742" s="48">
        <v>77.45513</v>
      </c>
      <c r="M742" s="49">
        <f t="shared" si="119"/>
        <v>0</v>
      </c>
      <c r="N742" s="48">
        <v>77.45513</v>
      </c>
      <c r="O742" s="50">
        <v>9</v>
      </c>
      <c r="P742" s="50">
        <v>0</v>
      </c>
      <c r="Q742" s="51">
        <f t="shared" si="120"/>
        <v>9</v>
      </c>
      <c r="R742" s="52"/>
    </row>
    <row r="743" spans="2:18" ht="15.75">
      <c r="B743" s="144">
        <f t="shared" si="121"/>
        <v>4</v>
      </c>
      <c r="C743" s="43" t="s">
        <v>590</v>
      </c>
      <c r="D743" s="44">
        <v>41090</v>
      </c>
      <c r="E743" s="45">
        <v>75.151587</v>
      </c>
      <c r="F743" s="46">
        <v>10</v>
      </c>
      <c r="G743" s="47">
        <f t="shared" si="118"/>
        <v>7.515158700000001</v>
      </c>
      <c r="H743" s="48">
        <v>115.327733</v>
      </c>
      <c r="I743" s="48">
        <v>120.71516</v>
      </c>
      <c r="J743" s="48">
        <v>16.005927</v>
      </c>
      <c r="K743" s="48">
        <v>0</v>
      </c>
      <c r="L743" s="48">
        <v>6.583328</v>
      </c>
      <c r="M743" s="49">
        <f t="shared" si="119"/>
        <v>0.27581599999999984</v>
      </c>
      <c r="N743" s="48">
        <v>6.307512</v>
      </c>
      <c r="O743" s="50">
        <v>5</v>
      </c>
      <c r="P743" s="50">
        <v>0</v>
      </c>
      <c r="Q743" s="51">
        <f t="shared" si="120"/>
        <v>5</v>
      </c>
      <c r="R743" s="52">
        <v>988</v>
      </c>
    </row>
    <row r="744" spans="2:18" ht="15.75">
      <c r="B744" s="144">
        <f t="shared" si="121"/>
        <v>5</v>
      </c>
      <c r="C744" s="43" t="s">
        <v>591</v>
      </c>
      <c r="D744" s="44">
        <v>41090</v>
      </c>
      <c r="E744" s="45">
        <v>780.46255</v>
      </c>
      <c r="F744" s="46">
        <v>10</v>
      </c>
      <c r="G744" s="47">
        <f t="shared" si="118"/>
        <v>78.046255</v>
      </c>
      <c r="H744" s="48">
        <v>772.805334</v>
      </c>
      <c r="I744" s="48">
        <v>3043.551759</v>
      </c>
      <c r="J744" s="48">
        <v>424.244726</v>
      </c>
      <c r="K744" s="48">
        <v>239.632647</v>
      </c>
      <c r="L744" s="48">
        <v>29.182261</v>
      </c>
      <c r="M744" s="49">
        <f t="shared" si="119"/>
        <v>0</v>
      </c>
      <c r="N744" s="48">
        <v>29.182261</v>
      </c>
      <c r="O744" s="50">
        <v>1.8</v>
      </c>
      <c r="P744" s="50">
        <v>0</v>
      </c>
      <c r="Q744" s="51">
        <f t="shared" si="120"/>
        <v>1.8</v>
      </c>
      <c r="R744" s="52">
        <v>7132</v>
      </c>
    </row>
    <row r="745" spans="2:18" ht="15.75">
      <c r="B745" s="144">
        <f t="shared" si="121"/>
        <v>6</v>
      </c>
      <c r="C745" s="43" t="s">
        <v>592</v>
      </c>
      <c r="D745" s="44">
        <v>41090</v>
      </c>
      <c r="E745" s="45">
        <v>200</v>
      </c>
      <c r="F745" s="46">
        <v>10</v>
      </c>
      <c r="G745" s="47">
        <f t="shared" si="118"/>
        <v>20</v>
      </c>
      <c r="H745" s="48">
        <v>122.160692</v>
      </c>
      <c r="I745" s="48">
        <v>157.92014</v>
      </c>
      <c r="J745" s="48">
        <v>23.982658</v>
      </c>
      <c r="K745" s="48">
        <v>0.004107</v>
      </c>
      <c r="L745" s="48">
        <v>5.990681</v>
      </c>
      <c r="M745" s="49">
        <f t="shared" si="119"/>
        <v>0</v>
      </c>
      <c r="N745" s="48">
        <v>5.990681</v>
      </c>
      <c r="O745" s="50">
        <v>1.5</v>
      </c>
      <c r="P745" s="50">
        <v>0</v>
      </c>
      <c r="Q745" s="51">
        <f t="shared" si="120"/>
        <v>1.5</v>
      </c>
      <c r="R745" s="52">
        <v>1755</v>
      </c>
    </row>
    <row r="746" spans="2:18" ht="15.75">
      <c r="B746" s="144">
        <f t="shared" si="121"/>
        <v>7</v>
      </c>
      <c r="C746" s="43" t="s">
        <v>593</v>
      </c>
      <c r="D746" s="44">
        <v>41090</v>
      </c>
      <c r="E746" s="45">
        <v>210</v>
      </c>
      <c r="F746" s="46">
        <v>10</v>
      </c>
      <c r="G746" s="47">
        <f t="shared" si="118"/>
        <v>21</v>
      </c>
      <c r="H746" s="48">
        <v>328.659243</v>
      </c>
      <c r="I746" s="48">
        <v>354.297159</v>
      </c>
      <c r="J746" s="48">
        <v>41.475033</v>
      </c>
      <c r="K746" s="48">
        <v>0.236342</v>
      </c>
      <c r="L746" s="48">
        <v>19.130625</v>
      </c>
      <c r="M746" s="49">
        <f t="shared" si="119"/>
        <v>0.9118269999999988</v>
      </c>
      <c r="N746" s="48">
        <v>18.218798</v>
      </c>
      <c r="O746" s="50">
        <v>8</v>
      </c>
      <c r="P746" s="50">
        <v>0</v>
      </c>
      <c r="Q746" s="51">
        <f t="shared" si="120"/>
        <v>8</v>
      </c>
      <c r="R746" s="52">
        <v>620</v>
      </c>
    </row>
    <row r="747" spans="2:18" ht="15.75">
      <c r="B747" s="144">
        <f t="shared" si="121"/>
        <v>8</v>
      </c>
      <c r="C747" s="43" t="s">
        <v>594</v>
      </c>
      <c r="D747" s="44">
        <v>41090</v>
      </c>
      <c r="E747" s="45">
        <v>300</v>
      </c>
      <c r="F747" s="46">
        <v>10</v>
      </c>
      <c r="G747" s="47">
        <f t="shared" si="118"/>
        <v>30</v>
      </c>
      <c r="H747" s="48">
        <v>277.799431</v>
      </c>
      <c r="I747" s="48">
        <v>286.22696</v>
      </c>
      <c r="J747" s="48">
        <v>34.023983</v>
      </c>
      <c r="K747" s="48">
        <v>0.094595</v>
      </c>
      <c r="L747" s="48">
        <v>21.24073</v>
      </c>
      <c r="M747" s="49">
        <f t="shared" si="119"/>
        <v>0.6599660000000007</v>
      </c>
      <c r="N747" s="48">
        <v>20.580764</v>
      </c>
      <c r="O747" s="50">
        <v>6.5</v>
      </c>
      <c r="P747" s="50">
        <v>0</v>
      </c>
      <c r="Q747" s="51">
        <f t="shared" si="120"/>
        <v>6.5</v>
      </c>
      <c r="R747" s="52">
        <v>2021</v>
      </c>
    </row>
    <row r="748" spans="2:18" ht="15.75">
      <c r="B748" s="144">
        <f t="shared" si="121"/>
        <v>9</v>
      </c>
      <c r="C748" s="43" t="s">
        <v>595</v>
      </c>
      <c r="D748" s="44">
        <v>41090</v>
      </c>
      <c r="E748" s="45"/>
      <c r="F748" s="46">
        <v>10</v>
      </c>
      <c r="G748" s="47">
        <f t="shared" si="118"/>
        <v>0</v>
      </c>
      <c r="H748" s="48"/>
      <c r="I748" s="48"/>
      <c r="J748" s="48"/>
      <c r="K748" s="48"/>
      <c r="L748" s="48"/>
      <c r="M748" s="49">
        <f t="shared" si="119"/>
        <v>0</v>
      </c>
      <c r="N748" s="48"/>
      <c r="O748" s="50"/>
      <c r="P748" s="50"/>
      <c r="Q748" s="51">
        <f t="shared" si="120"/>
        <v>0</v>
      </c>
      <c r="R748" s="52"/>
    </row>
    <row r="749" spans="2:18" ht="15.75">
      <c r="B749" s="144">
        <f t="shared" si="121"/>
        <v>10</v>
      </c>
      <c r="C749" s="43" t="s">
        <v>596</v>
      </c>
      <c r="D749" s="44">
        <v>41090</v>
      </c>
      <c r="E749" s="45">
        <v>580.75</v>
      </c>
      <c r="F749" s="46">
        <v>10</v>
      </c>
      <c r="G749" s="47">
        <f t="shared" si="118"/>
        <v>58.075</v>
      </c>
      <c r="H749" s="48">
        <v>495.748002</v>
      </c>
      <c r="I749" s="48">
        <v>503.053841</v>
      </c>
      <c r="J749" s="48">
        <v>-19.251731</v>
      </c>
      <c r="K749" s="48">
        <v>0.018846</v>
      </c>
      <c r="L749" s="48">
        <v>-34.79981</v>
      </c>
      <c r="M749" s="49">
        <f t="shared" si="119"/>
        <v>0</v>
      </c>
      <c r="N749" s="48">
        <v>-34.79981</v>
      </c>
      <c r="O749" s="50">
        <v>0</v>
      </c>
      <c r="P749" s="50">
        <v>0</v>
      </c>
      <c r="Q749" s="51">
        <f t="shared" si="120"/>
        <v>0</v>
      </c>
      <c r="R749" s="52">
        <v>665</v>
      </c>
    </row>
    <row r="750" spans="2:18" ht="15.75">
      <c r="B750" s="144">
        <f t="shared" si="121"/>
        <v>11</v>
      </c>
      <c r="C750" s="43" t="s">
        <v>597</v>
      </c>
      <c r="D750" s="44">
        <v>41090</v>
      </c>
      <c r="E750" s="45">
        <v>113.4</v>
      </c>
      <c r="F750" s="46">
        <v>10</v>
      </c>
      <c r="G750" s="47">
        <f t="shared" si="118"/>
        <v>11.34</v>
      </c>
      <c r="H750" s="48">
        <v>128.064783</v>
      </c>
      <c r="I750" s="48">
        <v>186.811686</v>
      </c>
      <c r="J750" s="48">
        <v>59.345638</v>
      </c>
      <c r="K750" s="48">
        <v>0.015981</v>
      </c>
      <c r="L750" s="48">
        <v>9.02323</v>
      </c>
      <c r="M750" s="49">
        <f t="shared" si="119"/>
        <v>0</v>
      </c>
      <c r="N750" s="48">
        <v>9.02323</v>
      </c>
      <c r="O750" s="50">
        <v>5.5</v>
      </c>
      <c r="P750" s="50">
        <v>0</v>
      </c>
      <c r="Q750" s="51">
        <f t="shared" si="120"/>
        <v>5.5</v>
      </c>
      <c r="R750" s="52">
        <v>4570</v>
      </c>
    </row>
    <row r="751" spans="2:18" ht="15.75">
      <c r="B751" s="144">
        <f t="shared" si="121"/>
        <v>12</v>
      </c>
      <c r="C751" s="43" t="s">
        <v>598</v>
      </c>
      <c r="D751" s="44">
        <v>41090</v>
      </c>
      <c r="E751" s="45">
        <v>524.4</v>
      </c>
      <c r="F751" s="46">
        <v>10</v>
      </c>
      <c r="G751" s="47">
        <f t="shared" si="118"/>
        <v>52.44</v>
      </c>
      <c r="H751" s="48">
        <v>563.0865</v>
      </c>
      <c r="I751" s="48">
        <v>603.55815</v>
      </c>
      <c r="J751" s="48">
        <v>29.668392</v>
      </c>
      <c r="K751" s="48">
        <v>0.861044</v>
      </c>
      <c r="L751" s="48">
        <v>8.904573</v>
      </c>
      <c r="M751" s="49">
        <f t="shared" si="119"/>
        <v>2.2261429999999995</v>
      </c>
      <c r="N751" s="48">
        <v>6.67843</v>
      </c>
      <c r="O751" s="50">
        <v>0</v>
      </c>
      <c r="P751" s="50">
        <v>0</v>
      </c>
      <c r="Q751" s="51">
        <f t="shared" si="120"/>
        <v>0</v>
      </c>
      <c r="R751" s="52">
        <v>5798</v>
      </c>
    </row>
    <row r="752" spans="2:18" ht="15.75">
      <c r="B752" s="144">
        <f t="shared" si="121"/>
        <v>13</v>
      </c>
      <c r="C752" s="90" t="s">
        <v>599</v>
      </c>
      <c r="D752" s="44">
        <v>41090</v>
      </c>
      <c r="E752" s="45">
        <v>264.13804</v>
      </c>
      <c r="F752" s="46">
        <v>10</v>
      </c>
      <c r="G752" s="47">
        <f t="shared" si="118"/>
        <v>26.413804</v>
      </c>
      <c r="H752" s="48">
        <v>352.807382</v>
      </c>
      <c r="I752" s="48">
        <v>420.93939</v>
      </c>
      <c r="J752" s="48">
        <v>45.368004</v>
      </c>
      <c r="K752" s="48">
        <v>0.090736</v>
      </c>
      <c r="L752" s="48">
        <v>18.165804</v>
      </c>
      <c r="M752" s="49">
        <f t="shared" si="119"/>
        <v>1.195881</v>
      </c>
      <c r="N752" s="48">
        <v>16.969923</v>
      </c>
      <c r="O752" s="50">
        <v>5</v>
      </c>
      <c r="P752" s="50">
        <v>0</v>
      </c>
      <c r="Q752" s="51">
        <f t="shared" si="120"/>
        <v>5</v>
      </c>
      <c r="R752" s="52">
        <v>8508</v>
      </c>
    </row>
    <row r="753" spans="2:18" ht="15.75">
      <c r="B753" s="144">
        <f t="shared" si="121"/>
        <v>14</v>
      </c>
      <c r="C753" s="43" t="s">
        <v>600</v>
      </c>
      <c r="D753" s="44">
        <v>41090</v>
      </c>
      <c r="E753" s="45">
        <v>397.072</v>
      </c>
      <c r="F753" s="46">
        <v>10</v>
      </c>
      <c r="G753" s="47">
        <f t="shared" si="118"/>
        <v>39.7072</v>
      </c>
      <c r="H753" s="48">
        <v>706.648085</v>
      </c>
      <c r="I753" s="48">
        <v>865.756925</v>
      </c>
      <c r="J753" s="48">
        <v>282.093801</v>
      </c>
      <c r="K753" s="48">
        <v>0.084047</v>
      </c>
      <c r="L753" s="48">
        <v>81.066189</v>
      </c>
      <c r="M753" s="49">
        <f t="shared" si="119"/>
        <v>0</v>
      </c>
      <c r="N753" s="48">
        <v>81.066189</v>
      </c>
      <c r="O753" s="50">
        <v>14.75</v>
      </c>
      <c r="P753" s="50">
        <v>0</v>
      </c>
      <c r="Q753" s="51">
        <f t="shared" si="120"/>
        <v>14.75</v>
      </c>
      <c r="R753" s="52">
        <v>4102</v>
      </c>
    </row>
    <row r="754" spans="2:18" ht="15.75">
      <c r="B754" s="144">
        <f t="shared" si="121"/>
        <v>15</v>
      </c>
      <c r="C754" s="90" t="s">
        <v>601</v>
      </c>
      <c r="D754" s="44">
        <v>41090</v>
      </c>
      <c r="E754" s="45">
        <v>1008</v>
      </c>
      <c r="F754" s="46">
        <v>5</v>
      </c>
      <c r="G754" s="47">
        <f t="shared" si="118"/>
        <v>201.6</v>
      </c>
      <c r="H754" s="48">
        <v>3127.196045</v>
      </c>
      <c r="I754" s="48">
        <v>4565.420805</v>
      </c>
      <c r="J754" s="48">
        <v>548.633702</v>
      </c>
      <c r="K754" s="48">
        <v>91.737334</v>
      </c>
      <c r="L754" s="48">
        <v>345.044686</v>
      </c>
      <c r="M754" s="49">
        <f t="shared" si="119"/>
        <v>0</v>
      </c>
      <c r="N754" s="48">
        <v>345.044686</v>
      </c>
      <c r="O754" s="50">
        <v>20</v>
      </c>
      <c r="P754" s="50">
        <v>0</v>
      </c>
      <c r="Q754" s="51">
        <f t="shared" si="120"/>
        <v>20</v>
      </c>
      <c r="R754" s="52">
        <v>5043</v>
      </c>
    </row>
    <row r="755" spans="2:18" ht="15.75">
      <c r="B755" s="144">
        <f t="shared" si="121"/>
        <v>16</v>
      </c>
      <c r="C755" s="43" t="s">
        <v>602</v>
      </c>
      <c r="D755" s="44">
        <v>41090</v>
      </c>
      <c r="E755" s="45">
        <v>201.875</v>
      </c>
      <c r="F755" s="46">
        <v>10</v>
      </c>
      <c r="G755" s="47">
        <f t="shared" si="118"/>
        <v>20.1875</v>
      </c>
      <c r="H755" s="48">
        <v>191.324216</v>
      </c>
      <c r="I755" s="48">
        <v>235.716264</v>
      </c>
      <c r="J755" s="48">
        <v>8.83683</v>
      </c>
      <c r="K755" s="48">
        <v>0</v>
      </c>
      <c r="L755" s="48">
        <v>-40.473475</v>
      </c>
      <c r="M755" s="49">
        <f t="shared" si="119"/>
        <v>0</v>
      </c>
      <c r="N755" s="48">
        <v>-40.473475</v>
      </c>
      <c r="O755" s="50">
        <v>0</v>
      </c>
      <c r="P755" s="50">
        <v>0</v>
      </c>
      <c r="Q755" s="51">
        <f t="shared" si="120"/>
        <v>0</v>
      </c>
      <c r="R755" s="52">
        <v>1227</v>
      </c>
    </row>
    <row r="756" spans="2:18" ht="15.75">
      <c r="B756" s="144">
        <f t="shared" si="121"/>
        <v>17</v>
      </c>
      <c r="C756" s="43" t="s">
        <v>603</v>
      </c>
      <c r="D756" s="44">
        <v>41090</v>
      </c>
      <c r="E756" s="45">
        <v>30</v>
      </c>
      <c r="F756" s="46">
        <v>10</v>
      </c>
      <c r="G756" s="47">
        <f t="shared" si="118"/>
        <v>3</v>
      </c>
      <c r="H756" s="48">
        <v>119.5002</v>
      </c>
      <c r="I756" s="48">
        <v>348.00808</v>
      </c>
      <c r="J756" s="48">
        <v>711.425086</v>
      </c>
      <c r="K756" s="48">
        <v>0</v>
      </c>
      <c r="L756" s="48">
        <v>55.017877</v>
      </c>
      <c r="M756" s="49">
        <f t="shared" si="119"/>
        <v>30.418429</v>
      </c>
      <c r="N756" s="48">
        <v>24.599448</v>
      </c>
      <c r="O756" s="50">
        <v>65</v>
      </c>
      <c r="P756" s="50">
        <v>0</v>
      </c>
      <c r="Q756" s="51">
        <f t="shared" si="120"/>
        <v>65</v>
      </c>
      <c r="R756" s="52">
        <v>358</v>
      </c>
    </row>
    <row r="757" spans="2:18" ht="15.75">
      <c r="B757" s="144">
        <f t="shared" si="121"/>
        <v>18</v>
      </c>
      <c r="C757" s="43" t="s">
        <v>604</v>
      </c>
      <c r="D757" s="44">
        <v>41090</v>
      </c>
      <c r="E757" s="45">
        <v>250</v>
      </c>
      <c r="F757" s="46">
        <v>10</v>
      </c>
      <c r="G757" s="47">
        <f t="shared" si="118"/>
        <v>25</v>
      </c>
      <c r="H757" s="48">
        <v>339.775945</v>
      </c>
      <c r="I757" s="48">
        <v>1962.968244</v>
      </c>
      <c r="J757" s="48">
        <v>605.820667</v>
      </c>
      <c r="K757" s="48">
        <v>185.966167</v>
      </c>
      <c r="L757" s="48">
        <v>27.636518</v>
      </c>
      <c r="M757" s="49">
        <f t="shared" si="119"/>
        <v>0</v>
      </c>
      <c r="N757" s="48">
        <v>27.636518</v>
      </c>
      <c r="O757" s="50">
        <v>10</v>
      </c>
      <c r="P757" s="50">
        <v>0</v>
      </c>
      <c r="Q757" s="51">
        <f t="shared" si="120"/>
        <v>10</v>
      </c>
      <c r="R757" s="52">
        <v>1131</v>
      </c>
    </row>
    <row r="758" spans="2:18" ht="15.75">
      <c r="B758" s="144">
        <f t="shared" si="121"/>
        <v>19</v>
      </c>
      <c r="C758" s="55" t="s">
        <v>605</v>
      </c>
      <c r="D758" s="44">
        <v>41090</v>
      </c>
      <c r="E758" s="45">
        <v>125.4</v>
      </c>
      <c r="F758" s="46">
        <v>10</v>
      </c>
      <c r="G758" s="47">
        <f t="shared" si="118"/>
        <v>12.540000000000001</v>
      </c>
      <c r="H758" s="48">
        <v>72.8532</v>
      </c>
      <c r="I758" s="48">
        <v>78.56651</v>
      </c>
      <c r="J758" s="48">
        <v>6.678851</v>
      </c>
      <c r="K758" s="48">
        <v>0</v>
      </c>
      <c r="L758" s="48">
        <v>1.878239</v>
      </c>
      <c r="M758" s="49">
        <f t="shared" si="119"/>
        <v>-0.00777899999999998</v>
      </c>
      <c r="N758" s="48">
        <v>1.886018</v>
      </c>
      <c r="O758" s="50">
        <v>1.2</v>
      </c>
      <c r="P758" s="50">
        <v>0</v>
      </c>
      <c r="Q758" s="51">
        <f t="shared" si="120"/>
        <v>1.2</v>
      </c>
      <c r="R758" s="52">
        <v>4138</v>
      </c>
    </row>
    <row r="759" spans="2:18" ht="15.75">
      <c r="B759" s="144">
        <f t="shared" si="121"/>
        <v>20</v>
      </c>
      <c r="C759" s="43" t="s">
        <v>606</v>
      </c>
      <c r="D759" s="44">
        <v>41090</v>
      </c>
      <c r="E759" s="45">
        <v>58.63333</v>
      </c>
      <c r="F759" s="46">
        <v>10</v>
      </c>
      <c r="G759" s="47">
        <f t="shared" si="118"/>
        <v>5.863333</v>
      </c>
      <c r="H759" s="48">
        <v>153.804949</v>
      </c>
      <c r="I759" s="48">
        <v>269.16715</v>
      </c>
      <c r="J759" s="48">
        <v>47.673353</v>
      </c>
      <c r="K759" s="48">
        <v>7.876993</v>
      </c>
      <c r="L759" s="48">
        <v>23.573487</v>
      </c>
      <c r="M759" s="49">
        <f t="shared" si="119"/>
        <v>0</v>
      </c>
      <c r="N759" s="48">
        <v>23.573487</v>
      </c>
      <c r="O759" s="50">
        <v>21</v>
      </c>
      <c r="P759" s="50">
        <v>0</v>
      </c>
      <c r="Q759" s="51">
        <f t="shared" si="120"/>
        <v>21</v>
      </c>
      <c r="R759" s="52">
        <v>1165</v>
      </c>
    </row>
    <row r="760" spans="2:18" ht="15.75">
      <c r="B760" s="144">
        <f t="shared" si="121"/>
        <v>21</v>
      </c>
      <c r="C760" s="55" t="s">
        <v>607</v>
      </c>
      <c r="D760" s="44">
        <v>41090</v>
      </c>
      <c r="E760" s="45">
        <v>872.1766</v>
      </c>
      <c r="F760" s="46">
        <v>10</v>
      </c>
      <c r="G760" s="47">
        <f t="shared" si="118"/>
        <v>87.21766</v>
      </c>
      <c r="H760" s="48">
        <v>519.607887</v>
      </c>
      <c r="I760" s="48">
        <v>591.263851</v>
      </c>
      <c r="J760" s="48">
        <v>91.329389</v>
      </c>
      <c r="K760" s="48">
        <v>0.029592</v>
      </c>
      <c r="L760" s="48">
        <v>32.969401</v>
      </c>
      <c r="M760" s="49">
        <f t="shared" si="119"/>
        <v>0</v>
      </c>
      <c r="N760" s="48">
        <v>32.969401</v>
      </c>
      <c r="O760" s="50">
        <v>3</v>
      </c>
      <c r="P760" s="50">
        <v>0</v>
      </c>
      <c r="Q760" s="51">
        <f t="shared" si="120"/>
        <v>3</v>
      </c>
      <c r="R760" s="52">
        <v>10847</v>
      </c>
    </row>
    <row r="761" spans="2:18" ht="15.75">
      <c r="B761" s="144">
        <f t="shared" si="121"/>
        <v>22</v>
      </c>
      <c r="C761" s="55" t="s">
        <v>608</v>
      </c>
      <c r="D761" s="44">
        <v>41090</v>
      </c>
      <c r="E761" s="45">
        <v>340.2</v>
      </c>
      <c r="F761" s="46">
        <v>10</v>
      </c>
      <c r="G761" s="47">
        <f t="shared" si="118"/>
        <v>34.019999999999996</v>
      </c>
      <c r="H761" s="48">
        <v>142.698057</v>
      </c>
      <c r="I761" s="48">
        <v>1910.679549</v>
      </c>
      <c r="J761" s="48">
        <v>617.353783</v>
      </c>
      <c r="K761" s="48">
        <v>217.091004</v>
      </c>
      <c r="L761" s="48">
        <v>-167.613052</v>
      </c>
      <c r="M761" s="49">
        <f t="shared" si="119"/>
        <v>0</v>
      </c>
      <c r="N761" s="48">
        <v>-167.613052</v>
      </c>
      <c r="O761" s="50">
        <v>0</v>
      </c>
      <c r="P761" s="50">
        <v>0</v>
      </c>
      <c r="Q761" s="51">
        <f t="shared" si="120"/>
        <v>0</v>
      </c>
      <c r="R761" s="52">
        <v>4638</v>
      </c>
    </row>
    <row r="762" spans="2:18" ht="15.75">
      <c r="B762" s="144">
        <f t="shared" si="121"/>
        <v>23</v>
      </c>
      <c r="C762" s="43" t="s">
        <v>609</v>
      </c>
      <c r="D762" s="44">
        <v>41090</v>
      </c>
      <c r="E762" s="45">
        <v>211.631</v>
      </c>
      <c r="F762" s="46">
        <v>10</v>
      </c>
      <c r="G762" s="47">
        <f t="shared" si="118"/>
        <v>21.1631</v>
      </c>
      <c r="H762" s="48"/>
      <c r="I762" s="48"/>
      <c r="J762" s="48"/>
      <c r="K762" s="48"/>
      <c r="L762" s="48">
        <v>-0.621</v>
      </c>
      <c r="M762" s="49">
        <f t="shared" si="119"/>
        <v>0</v>
      </c>
      <c r="N762" s="48">
        <v>-0.621</v>
      </c>
      <c r="O762" s="50">
        <v>0</v>
      </c>
      <c r="P762" s="50">
        <v>0</v>
      </c>
      <c r="Q762" s="51">
        <f t="shared" si="120"/>
        <v>0</v>
      </c>
      <c r="R762" s="52"/>
    </row>
    <row r="763" spans="2:18" ht="15.75">
      <c r="B763" s="144">
        <f t="shared" si="121"/>
        <v>24</v>
      </c>
      <c r="C763" s="43" t="s">
        <v>610</v>
      </c>
      <c r="D763" s="44">
        <v>41090</v>
      </c>
      <c r="E763" s="45">
        <v>263.86589</v>
      </c>
      <c r="F763" s="46">
        <v>10</v>
      </c>
      <c r="G763" s="47">
        <f t="shared" si="118"/>
        <v>26.386588999999997</v>
      </c>
      <c r="H763" s="48">
        <v>504.688055</v>
      </c>
      <c r="I763" s="48">
        <v>715.929605</v>
      </c>
      <c r="J763" s="48">
        <v>155.208521</v>
      </c>
      <c r="K763" s="48">
        <v>0.02315</v>
      </c>
      <c r="L763" s="48">
        <v>49.517696</v>
      </c>
      <c r="M763" s="49">
        <f t="shared" si="119"/>
        <v>0</v>
      </c>
      <c r="N763" s="48">
        <v>49.517696</v>
      </c>
      <c r="O763" s="50">
        <v>15</v>
      </c>
      <c r="P763" s="50">
        <v>0</v>
      </c>
      <c r="Q763" s="51">
        <f t="shared" si="120"/>
        <v>15</v>
      </c>
      <c r="R763" s="52">
        <v>3222</v>
      </c>
    </row>
    <row r="764" spans="2:18" ht="15.75">
      <c r="B764" s="144">
        <f t="shared" si="121"/>
        <v>25</v>
      </c>
      <c r="C764" s="43" t="s">
        <v>611</v>
      </c>
      <c r="D764" s="44">
        <v>41090</v>
      </c>
      <c r="E764" s="45">
        <v>760.492</v>
      </c>
      <c r="F764" s="46">
        <v>5</v>
      </c>
      <c r="G764" s="47">
        <f t="shared" si="118"/>
        <v>152.0984</v>
      </c>
      <c r="H764" s="48">
        <v>1134.946</v>
      </c>
      <c r="I764" s="48">
        <v>1160.063</v>
      </c>
      <c r="J764" s="48">
        <v>323.13</v>
      </c>
      <c r="K764" s="48">
        <v>0</v>
      </c>
      <c r="L764" s="48">
        <v>290.165</v>
      </c>
      <c r="M764" s="49">
        <f t="shared" si="119"/>
        <v>0</v>
      </c>
      <c r="N764" s="48">
        <v>290.165</v>
      </c>
      <c r="O764" s="50">
        <v>24</v>
      </c>
      <c r="P764" s="50">
        <v>0</v>
      </c>
      <c r="Q764" s="51">
        <f t="shared" si="120"/>
        <v>24</v>
      </c>
      <c r="R764" s="52">
        <v>4891</v>
      </c>
    </row>
    <row r="765" spans="2:18" ht="15.75">
      <c r="B765" s="144">
        <f t="shared" si="121"/>
        <v>26</v>
      </c>
      <c r="C765" s="127" t="s">
        <v>612</v>
      </c>
      <c r="D765" s="44">
        <v>41090</v>
      </c>
      <c r="E765" s="128">
        <v>3180.04463</v>
      </c>
      <c r="F765" s="129">
        <v>10</v>
      </c>
      <c r="G765" s="130">
        <f t="shared" si="118"/>
        <v>318.004463</v>
      </c>
      <c r="H765" s="131">
        <v>3235.55474</v>
      </c>
      <c r="I765" s="131">
        <v>3310.444126</v>
      </c>
      <c r="J765" s="131">
        <v>582.862172</v>
      </c>
      <c r="K765" s="131">
        <v>0</v>
      </c>
      <c r="L765" s="131">
        <v>493.9871</v>
      </c>
      <c r="M765" s="132">
        <f t="shared" si="119"/>
        <v>-3.4879660000000285</v>
      </c>
      <c r="N765" s="131">
        <v>497.475066</v>
      </c>
      <c r="O765" s="133">
        <v>11.5</v>
      </c>
      <c r="P765" s="133">
        <v>0</v>
      </c>
      <c r="Q765" s="134">
        <f t="shared" si="120"/>
        <v>11.5</v>
      </c>
      <c r="R765" s="135">
        <v>21136</v>
      </c>
    </row>
    <row r="766" spans="2:18" ht="15.75">
      <c r="B766" s="144">
        <f t="shared" si="121"/>
        <v>27</v>
      </c>
      <c r="C766" s="43" t="s">
        <v>613</v>
      </c>
      <c r="D766" s="44">
        <v>41090</v>
      </c>
      <c r="E766" s="45">
        <v>1185.75</v>
      </c>
      <c r="F766" s="46">
        <v>10</v>
      </c>
      <c r="G766" s="47">
        <f t="shared" si="118"/>
        <v>118.575</v>
      </c>
      <c r="H766" s="48">
        <v>1362.727494</v>
      </c>
      <c r="I766" s="48">
        <v>1383.581223</v>
      </c>
      <c r="J766" s="48">
        <v>217.796089</v>
      </c>
      <c r="K766" s="48">
        <v>0.009458</v>
      </c>
      <c r="L766" s="48">
        <v>180.674998</v>
      </c>
      <c r="M766" s="49">
        <f t="shared" si="119"/>
        <v>0</v>
      </c>
      <c r="N766" s="48">
        <v>180.674998</v>
      </c>
      <c r="O766" s="50">
        <v>10</v>
      </c>
      <c r="P766" s="50">
        <v>0</v>
      </c>
      <c r="Q766" s="51">
        <f t="shared" si="120"/>
        <v>10</v>
      </c>
      <c r="R766" s="52">
        <v>5345</v>
      </c>
    </row>
    <row r="767" spans="2:18" ht="15.75">
      <c r="B767" s="144">
        <f t="shared" si="121"/>
        <v>28</v>
      </c>
      <c r="C767" s="43" t="s">
        <v>614</v>
      </c>
      <c r="D767" s="44">
        <v>41090</v>
      </c>
      <c r="E767" s="45">
        <v>282.744</v>
      </c>
      <c r="F767" s="46">
        <v>10</v>
      </c>
      <c r="G767" s="47">
        <f t="shared" si="118"/>
        <v>28.274400000000004</v>
      </c>
      <c r="H767" s="48">
        <v>330.221549</v>
      </c>
      <c r="I767" s="48">
        <v>1636.965983</v>
      </c>
      <c r="J767" s="48">
        <v>205.017045</v>
      </c>
      <c r="K767" s="48">
        <v>118.306332</v>
      </c>
      <c r="L767" s="48">
        <v>40.67751</v>
      </c>
      <c r="M767" s="49">
        <f t="shared" si="119"/>
        <v>0</v>
      </c>
      <c r="N767" s="48">
        <v>40.67751</v>
      </c>
      <c r="O767" s="50">
        <v>6.5</v>
      </c>
      <c r="P767" s="50">
        <v>0</v>
      </c>
      <c r="Q767" s="51">
        <f t="shared" si="120"/>
        <v>6.5</v>
      </c>
      <c r="R767" s="52">
        <v>1171</v>
      </c>
    </row>
    <row r="768" spans="2:18" ht="15.75">
      <c r="B768" s="144">
        <f t="shared" si="121"/>
        <v>29</v>
      </c>
      <c r="C768" s="43" t="s">
        <v>615</v>
      </c>
      <c r="D768" s="44">
        <v>41090</v>
      </c>
      <c r="E768" s="45">
        <v>1200</v>
      </c>
      <c r="F768" s="46">
        <v>10</v>
      </c>
      <c r="G768" s="47">
        <f t="shared" si="118"/>
        <v>120</v>
      </c>
      <c r="H768" s="48">
        <v>1535.043</v>
      </c>
      <c r="I768" s="48">
        <v>1560.006</v>
      </c>
      <c r="J768" s="48">
        <v>292.934</v>
      </c>
      <c r="K768" s="48">
        <v>0.228</v>
      </c>
      <c r="L768" s="48">
        <v>253.854</v>
      </c>
      <c r="M768" s="49">
        <f t="shared" si="119"/>
        <v>0</v>
      </c>
      <c r="N768" s="48">
        <v>253.854</v>
      </c>
      <c r="O768" s="50">
        <v>19</v>
      </c>
      <c r="P768" s="50">
        <v>0</v>
      </c>
      <c r="Q768" s="51">
        <f t="shared" si="120"/>
        <v>19</v>
      </c>
      <c r="R768" s="52">
        <v>971</v>
      </c>
    </row>
    <row r="769" spans="2:18" ht="15.75">
      <c r="B769" s="144">
        <f t="shared" si="121"/>
        <v>30</v>
      </c>
      <c r="C769" s="43" t="s">
        <v>616</v>
      </c>
      <c r="D769" s="44">
        <v>41090</v>
      </c>
      <c r="E769" s="45">
        <v>184.23945</v>
      </c>
      <c r="F769" s="46">
        <v>10</v>
      </c>
      <c r="G769" s="47">
        <f t="shared" si="118"/>
        <v>18.423945</v>
      </c>
      <c r="H769" s="48">
        <v>176.201291</v>
      </c>
      <c r="I769" s="48">
        <v>227.127311</v>
      </c>
      <c r="J769" s="48">
        <v>105.759946</v>
      </c>
      <c r="K769" s="48">
        <v>0</v>
      </c>
      <c r="L769" s="48">
        <v>-2.430169</v>
      </c>
      <c r="M769" s="49">
        <f t="shared" si="119"/>
        <v>0.25859500000000013</v>
      </c>
      <c r="N769" s="48">
        <v>-2.688764</v>
      </c>
      <c r="O769" s="50">
        <v>0</v>
      </c>
      <c r="P769" s="50">
        <v>0</v>
      </c>
      <c r="Q769" s="51">
        <f t="shared" si="120"/>
        <v>0</v>
      </c>
      <c r="R769" s="52">
        <v>3864</v>
      </c>
    </row>
    <row r="770" spans="2:18" ht="15.75">
      <c r="B770" s="144">
        <f t="shared" si="121"/>
        <v>31</v>
      </c>
      <c r="C770" s="43" t="s">
        <v>617</v>
      </c>
      <c r="D770" s="44">
        <v>41090</v>
      </c>
      <c r="E770" s="45">
        <v>1080</v>
      </c>
      <c r="F770" s="46">
        <v>10</v>
      </c>
      <c r="G770" s="47">
        <f t="shared" si="118"/>
        <v>108</v>
      </c>
      <c r="H770" s="48">
        <v>790.821103</v>
      </c>
      <c r="I770" s="48">
        <v>799.798544</v>
      </c>
      <c r="J770" s="48">
        <v>60.991404</v>
      </c>
      <c r="K770" s="48">
        <v>0.01531</v>
      </c>
      <c r="L770" s="48">
        <v>24.3547</v>
      </c>
      <c r="M770" s="49">
        <f t="shared" si="119"/>
        <v>0</v>
      </c>
      <c r="N770" s="48">
        <v>24.3547</v>
      </c>
      <c r="O770" s="50">
        <v>0</v>
      </c>
      <c r="P770" s="50">
        <v>2.1</v>
      </c>
      <c r="Q770" s="51">
        <f t="shared" si="120"/>
        <v>2.1</v>
      </c>
      <c r="R770" s="52">
        <v>314</v>
      </c>
    </row>
    <row r="771" spans="2:18" ht="15.75">
      <c r="B771" s="144">
        <f t="shared" si="121"/>
        <v>32</v>
      </c>
      <c r="C771" s="43" t="s">
        <v>618</v>
      </c>
      <c r="D771" s="44">
        <v>41090</v>
      </c>
      <c r="E771" s="45">
        <v>1000</v>
      </c>
      <c r="F771" s="46">
        <v>10</v>
      </c>
      <c r="G771" s="47">
        <f t="shared" si="118"/>
        <v>100</v>
      </c>
      <c r="H771" s="48">
        <v>1141.672</v>
      </c>
      <c r="I771" s="48">
        <v>1153.253</v>
      </c>
      <c r="J771" s="48">
        <v>130.683</v>
      </c>
      <c r="K771" s="48">
        <v>0.598</v>
      </c>
      <c r="L771" s="48">
        <v>108.571</v>
      </c>
      <c r="M771" s="49">
        <f t="shared" si="119"/>
        <v>0</v>
      </c>
      <c r="N771" s="48">
        <v>108.571</v>
      </c>
      <c r="O771" s="50">
        <v>10.18</v>
      </c>
      <c r="P771" s="50">
        <v>0</v>
      </c>
      <c r="Q771" s="51">
        <f t="shared" si="120"/>
        <v>10.18</v>
      </c>
      <c r="R771" s="52">
        <v>152</v>
      </c>
    </row>
    <row r="772" spans="2:18" ht="15.75">
      <c r="B772" s="144">
        <f t="shared" si="121"/>
        <v>33</v>
      </c>
      <c r="C772" s="43" t="s">
        <v>619</v>
      </c>
      <c r="D772" s="44">
        <v>41090</v>
      </c>
      <c r="E772" s="45">
        <v>1000</v>
      </c>
      <c r="F772" s="46">
        <v>10</v>
      </c>
      <c r="G772" s="47">
        <f t="shared" si="118"/>
        <v>100</v>
      </c>
      <c r="H772" s="48">
        <v>992.787</v>
      </c>
      <c r="I772" s="48">
        <v>1012.339</v>
      </c>
      <c r="J772" s="48">
        <v>113.973</v>
      </c>
      <c r="K772" s="48">
        <v>0</v>
      </c>
      <c r="L772" s="48">
        <v>83.144</v>
      </c>
      <c r="M772" s="49">
        <f t="shared" si="119"/>
        <v>0</v>
      </c>
      <c r="N772" s="48">
        <v>83.144</v>
      </c>
      <c r="O772" s="50">
        <v>7.5</v>
      </c>
      <c r="P772" s="50">
        <v>0</v>
      </c>
      <c r="Q772" s="51">
        <f t="shared" si="120"/>
        <v>7.5</v>
      </c>
      <c r="R772" s="52">
        <v>6601</v>
      </c>
    </row>
    <row r="773" spans="2:18" ht="15.75">
      <c r="B773" s="144">
        <f t="shared" si="121"/>
        <v>34</v>
      </c>
      <c r="C773" s="43" t="s">
        <v>620</v>
      </c>
      <c r="D773" s="44">
        <v>41090</v>
      </c>
      <c r="E773" s="45">
        <v>2835</v>
      </c>
      <c r="F773" s="46">
        <v>10</v>
      </c>
      <c r="G773" s="47">
        <f t="shared" si="118"/>
        <v>283.5</v>
      </c>
      <c r="H773" s="48">
        <v>7237.574</v>
      </c>
      <c r="I773" s="48">
        <v>7584.111</v>
      </c>
      <c r="J773" s="48">
        <v>732.127</v>
      </c>
      <c r="K773" s="48">
        <v>0</v>
      </c>
      <c r="L773" s="48">
        <v>509.283</v>
      </c>
      <c r="M773" s="49">
        <f t="shared" si="119"/>
        <v>0</v>
      </c>
      <c r="N773" s="48">
        <v>509.283</v>
      </c>
      <c r="O773" s="50">
        <v>17.5</v>
      </c>
      <c r="P773" s="50">
        <v>0</v>
      </c>
      <c r="Q773" s="51">
        <f t="shared" si="120"/>
        <v>17.5</v>
      </c>
      <c r="R773" s="52">
        <v>11947</v>
      </c>
    </row>
    <row r="774" spans="2:18" ht="15.75">
      <c r="B774" s="144">
        <f t="shared" si="121"/>
        <v>35</v>
      </c>
      <c r="C774" s="43" t="s">
        <v>621</v>
      </c>
      <c r="D774" s="44">
        <v>41090</v>
      </c>
      <c r="E774" s="45">
        <v>2841.25</v>
      </c>
      <c r="F774" s="46">
        <v>10</v>
      </c>
      <c r="G774" s="47">
        <f t="shared" si="118"/>
        <v>284.125</v>
      </c>
      <c r="H774" s="48">
        <v>3345.107</v>
      </c>
      <c r="I774" s="48">
        <v>3541.93</v>
      </c>
      <c r="J774" s="48">
        <v>347.065</v>
      </c>
      <c r="K774" s="48">
        <v>0</v>
      </c>
      <c r="L774" s="48">
        <v>240.128</v>
      </c>
      <c r="M774" s="49">
        <f t="shared" si="119"/>
        <v>0</v>
      </c>
      <c r="N774" s="48">
        <v>240.128</v>
      </c>
      <c r="O774" s="50">
        <v>8</v>
      </c>
      <c r="P774" s="50">
        <v>0</v>
      </c>
      <c r="Q774" s="51">
        <f t="shared" si="120"/>
        <v>8</v>
      </c>
      <c r="R774" s="52">
        <v>17799</v>
      </c>
    </row>
    <row r="775" spans="2:18" ht="15.75">
      <c r="B775" s="144">
        <f t="shared" si="121"/>
        <v>36</v>
      </c>
      <c r="C775" s="43" t="s">
        <v>622</v>
      </c>
      <c r="D775" s="44">
        <v>41090</v>
      </c>
      <c r="E775" s="45">
        <v>544.5</v>
      </c>
      <c r="F775" s="46">
        <v>10</v>
      </c>
      <c r="G775" s="47">
        <f t="shared" si="118"/>
        <v>54.45</v>
      </c>
      <c r="H775" s="48">
        <v>768.168</v>
      </c>
      <c r="I775" s="48">
        <v>770.905</v>
      </c>
      <c r="J775" s="48">
        <v>185.529</v>
      </c>
      <c r="K775" s="48">
        <v>0.053</v>
      </c>
      <c r="L775" s="48">
        <v>167.173</v>
      </c>
      <c r="M775" s="49">
        <f t="shared" si="119"/>
        <v>0</v>
      </c>
      <c r="N775" s="48">
        <v>167.173</v>
      </c>
      <c r="O775" s="50">
        <v>10</v>
      </c>
      <c r="P775" s="50">
        <v>0</v>
      </c>
      <c r="Q775" s="51">
        <f t="shared" si="120"/>
        <v>10</v>
      </c>
      <c r="R775" s="52">
        <v>260</v>
      </c>
    </row>
    <row r="776" spans="2:18" ht="15.75">
      <c r="B776" s="144">
        <f t="shared" si="121"/>
        <v>37</v>
      </c>
      <c r="C776" s="43" t="s">
        <v>623</v>
      </c>
      <c r="D776" s="44">
        <v>41090</v>
      </c>
      <c r="E776" s="45">
        <v>453.8353</v>
      </c>
      <c r="F776" s="46">
        <v>10</v>
      </c>
      <c r="G776" s="47">
        <f t="shared" si="118"/>
        <v>45.38353</v>
      </c>
      <c r="H776" s="48">
        <v>960.694429</v>
      </c>
      <c r="I776" s="48">
        <v>6131.625136</v>
      </c>
      <c r="J776" s="48">
        <v>1709.817947</v>
      </c>
      <c r="K776" s="48">
        <v>348.264823</v>
      </c>
      <c r="L776" s="48">
        <v>100.911413</v>
      </c>
      <c r="M776" s="49">
        <f t="shared" si="119"/>
        <v>0</v>
      </c>
      <c r="N776" s="48">
        <v>100.911413</v>
      </c>
      <c r="O776" s="50">
        <v>17.5</v>
      </c>
      <c r="P776" s="50">
        <v>0</v>
      </c>
      <c r="Q776" s="51">
        <f t="shared" si="120"/>
        <v>17.5</v>
      </c>
      <c r="R776" s="52">
        <v>8941</v>
      </c>
    </row>
    <row r="777" spans="2:18" ht="15.75">
      <c r="B777" s="144">
        <f t="shared" si="121"/>
        <v>38</v>
      </c>
      <c r="C777" s="43" t="s">
        <v>624</v>
      </c>
      <c r="D777" s="44">
        <v>41090</v>
      </c>
      <c r="E777" s="45">
        <v>50</v>
      </c>
      <c r="F777" s="46">
        <v>10</v>
      </c>
      <c r="G777" s="47">
        <f t="shared" si="118"/>
        <v>5</v>
      </c>
      <c r="H777" s="48">
        <v>25.990056</v>
      </c>
      <c r="I777" s="48">
        <v>30.805913</v>
      </c>
      <c r="J777" s="48">
        <v>0.090188</v>
      </c>
      <c r="K777" s="48">
        <v>0</v>
      </c>
      <c r="L777" s="48">
        <v>-0.668473</v>
      </c>
      <c r="M777" s="49">
        <f t="shared" si="119"/>
        <v>0</v>
      </c>
      <c r="N777" s="48">
        <v>-0.668473</v>
      </c>
      <c r="O777" s="50">
        <v>0</v>
      </c>
      <c r="P777" s="50">
        <v>0</v>
      </c>
      <c r="Q777" s="51">
        <f t="shared" si="120"/>
        <v>0</v>
      </c>
      <c r="R777" s="52">
        <v>2453</v>
      </c>
    </row>
    <row r="778" spans="2:18" ht="15.75">
      <c r="B778" s="144">
        <f t="shared" si="121"/>
        <v>39</v>
      </c>
      <c r="C778" s="43" t="s">
        <v>625</v>
      </c>
      <c r="D778" s="44">
        <v>41090</v>
      </c>
      <c r="E778" s="45">
        <v>298</v>
      </c>
      <c r="F778" s="46">
        <v>10</v>
      </c>
      <c r="G778" s="47">
        <f t="shared" si="118"/>
        <v>29.8</v>
      </c>
      <c r="H778" s="48">
        <v>280.647738</v>
      </c>
      <c r="I778" s="48">
        <v>400.546754</v>
      </c>
      <c r="J778" s="48">
        <v>87.029315</v>
      </c>
      <c r="K778" s="48">
        <v>0</v>
      </c>
      <c r="L778" s="48">
        <v>12.109774</v>
      </c>
      <c r="M778" s="49">
        <f t="shared" si="119"/>
        <v>0</v>
      </c>
      <c r="N778" s="48">
        <v>12.109774</v>
      </c>
      <c r="O778" s="50">
        <v>0</v>
      </c>
      <c r="P778" s="50">
        <v>0</v>
      </c>
      <c r="Q778" s="51">
        <f t="shared" si="120"/>
        <v>0</v>
      </c>
      <c r="R778" s="52">
        <v>2672</v>
      </c>
    </row>
    <row r="779" spans="2:18" ht="15.75">
      <c r="B779" s="144">
        <f t="shared" si="121"/>
        <v>40</v>
      </c>
      <c r="C779" s="43" t="s">
        <v>626</v>
      </c>
      <c r="D779" s="44">
        <v>41090</v>
      </c>
      <c r="E779" s="45">
        <v>136.4</v>
      </c>
      <c r="F779" s="46">
        <v>10</v>
      </c>
      <c r="G779" s="47">
        <f t="shared" si="118"/>
        <v>13.64</v>
      </c>
      <c r="H779" s="48">
        <v>-0.359488</v>
      </c>
      <c r="I779" s="48">
        <v>4.241803</v>
      </c>
      <c r="J779" s="48">
        <v>0.521123</v>
      </c>
      <c r="K779" s="48">
        <v>0</v>
      </c>
      <c r="L779" s="48">
        <v>-0.182351</v>
      </c>
      <c r="M779" s="49">
        <f t="shared" si="119"/>
        <v>0.0034039999999999904</v>
      </c>
      <c r="N779" s="48">
        <v>-0.185755</v>
      </c>
      <c r="O779" s="50">
        <v>0</v>
      </c>
      <c r="P779" s="50">
        <v>0</v>
      </c>
      <c r="Q779" s="51">
        <f t="shared" si="120"/>
        <v>0</v>
      </c>
      <c r="R779" s="52">
        <v>4899</v>
      </c>
    </row>
    <row r="780" spans="2:18" ht="15.75">
      <c r="B780" s="169"/>
      <c r="C780" s="71"/>
      <c r="D780" s="71"/>
      <c r="E780" s="72"/>
      <c r="F780" s="145"/>
      <c r="G780" s="74"/>
      <c r="H780" s="75"/>
      <c r="I780" s="75"/>
      <c r="J780" s="75"/>
      <c r="K780" s="75"/>
      <c r="L780" s="75"/>
      <c r="M780" s="76"/>
      <c r="N780" s="75"/>
      <c r="O780" s="77"/>
      <c r="P780" s="77"/>
      <c r="Q780" s="78"/>
      <c r="R780" s="79"/>
    </row>
    <row r="781" spans="2:18" ht="18.75">
      <c r="B781" s="169"/>
      <c r="C781" s="140" t="s">
        <v>84</v>
      </c>
      <c r="D781" s="71"/>
      <c r="E781" s="72"/>
      <c r="F781" s="145"/>
      <c r="G781" s="74"/>
      <c r="H781" s="75"/>
      <c r="I781" s="75"/>
      <c r="J781" s="75"/>
      <c r="K781" s="75"/>
      <c r="L781" s="75"/>
      <c r="M781" s="76"/>
      <c r="N781" s="75"/>
      <c r="O781" s="77"/>
      <c r="P781" s="77"/>
      <c r="Q781" s="78"/>
      <c r="R781" s="79"/>
    </row>
    <row r="782" spans="2:18" ht="15.75">
      <c r="B782" s="144">
        <f>+B778+1</f>
        <v>40</v>
      </c>
      <c r="C782" s="43" t="s">
        <v>627</v>
      </c>
      <c r="D782" s="44">
        <v>41090</v>
      </c>
      <c r="E782" s="45"/>
      <c r="F782" s="46">
        <v>10</v>
      </c>
      <c r="G782" s="47">
        <f>+E782/F782</f>
        <v>0</v>
      </c>
      <c r="H782" s="48"/>
      <c r="I782" s="48"/>
      <c r="J782" s="48"/>
      <c r="K782" s="48"/>
      <c r="L782" s="48"/>
      <c r="M782" s="49">
        <f>+L782-N782</f>
        <v>0</v>
      </c>
      <c r="N782" s="48"/>
      <c r="O782" s="50"/>
      <c r="P782" s="50"/>
      <c r="Q782" s="51">
        <f>SUM(O782:P782)</f>
        <v>0</v>
      </c>
      <c r="R782" s="52"/>
    </row>
    <row r="783" spans="2:18" ht="15.75">
      <c r="B783" s="144">
        <f>+B782+1</f>
        <v>41</v>
      </c>
      <c r="C783" s="43" t="s">
        <v>628</v>
      </c>
      <c r="D783" s="44">
        <v>41090</v>
      </c>
      <c r="E783" s="45"/>
      <c r="F783" s="46">
        <v>10</v>
      </c>
      <c r="G783" s="47">
        <f>+E783/F783</f>
        <v>0</v>
      </c>
      <c r="H783" s="48"/>
      <c r="I783" s="48"/>
      <c r="J783" s="48"/>
      <c r="K783" s="48"/>
      <c r="L783" s="48"/>
      <c r="M783" s="49">
        <f>+L783-N783</f>
        <v>0</v>
      </c>
      <c r="N783" s="48"/>
      <c r="O783" s="50"/>
      <c r="P783" s="50"/>
      <c r="Q783" s="51">
        <f>SUM(O783:P783)</f>
        <v>0</v>
      </c>
      <c r="R783" s="52"/>
    </row>
    <row r="784" spans="2:18" ht="15.75">
      <c r="B784" s="144">
        <f>+B783+1</f>
        <v>42</v>
      </c>
      <c r="C784" s="55" t="s">
        <v>629</v>
      </c>
      <c r="D784" s="44">
        <v>41090</v>
      </c>
      <c r="E784" s="45"/>
      <c r="F784" s="46">
        <v>10</v>
      </c>
      <c r="G784" s="47">
        <f>+E784/F784</f>
        <v>0</v>
      </c>
      <c r="H784" s="48"/>
      <c r="I784" s="48"/>
      <c r="J784" s="48"/>
      <c r="K784" s="48"/>
      <c r="L784" s="48"/>
      <c r="M784" s="49">
        <f>+L784-N784</f>
        <v>0</v>
      </c>
      <c r="N784" s="48"/>
      <c r="O784" s="50"/>
      <c r="P784" s="50"/>
      <c r="Q784" s="51">
        <f>SUM(O784:P784)</f>
        <v>0</v>
      </c>
      <c r="R784" s="52"/>
    </row>
    <row r="785" spans="2:18" ht="15.75">
      <c r="B785" s="144">
        <f>+B784+1</f>
        <v>43</v>
      </c>
      <c r="C785" s="43" t="s">
        <v>630</v>
      </c>
      <c r="D785" s="44">
        <v>41090</v>
      </c>
      <c r="E785" s="45"/>
      <c r="F785" s="46">
        <v>10</v>
      </c>
      <c r="G785" s="47">
        <f>+E785/F785</f>
        <v>0</v>
      </c>
      <c r="H785" s="48"/>
      <c r="I785" s="48"/>
      <c r="J785" s="48"/>
      <c r="K785" s="48"/>
      <c r="L785" s="48"/>
      <c r="M785" s="49">
        <f>+L785-N785</f>
        <v>0</v>
      </c>
      <c r="N785" s="48"/>
      <c r="O785" s="50"/>
      <c r="P785" s="50"/>
      <c r="Q785" s="51">
        <f>SUM(O785:P785)</f>
        <v>0</v>
      </c>
      <c r="R785" s="52"/>
    </row>
    <row r="786" spans="2:18" ht="15.75">
      <c r="B786" s="70"/>
      <c r="C786" s="71"/>
      <c r="D786" s="71"/>
      <c r="E786" s="72"/>
      <c r="F786" s="145"/>
      <c r="G786" s="74"/>
      <c r="H786" s="75"/>
      <c r="I786" s="75"/>
      <c r="J786" s="75"/>
      <c r="K786" s="75"/>
      <c r="L786" s="75"/>
      <c r="M786" s="76"/>
      <c r="N786" s="75"/>
      <c r="O786" s="77"/>
      <c r="P786" s="77"/>
      <c r="Q786" s="78"/>
      <c r="R786" s="79"/>
    </row>
    <row r="787" spans="2:18" s="103" customFormat="1" ht="15.75">
      <c r="B787" s="95">
        <f>COUNT(B740:B786)</f>
        <v>44</v>
      </c>
      <c r="C787" s="96"/>
      <c r="D787" s="96"/>
      <c r="E787" s="96">
        <f>SUBTOTAL(9,E740:E786)</f>
        <v>26014.411376999997</v>
      </c>
      <c r="F787" s="90"/>
      <c r="G787" s="98">
        <f aca="true" t="shared" si="122" ref="G787:N787">SUBTOTAL(9,G740:G786)</f>
        <v>2778.2903377</v>
      </c>
      <c r="H787" s="96">
        <f t="shared" si="122"/>
        <v>35184.486459</v>
      </c>
      <c r="I787" s="96">
        <f t="shared" si="122"/>
        <v>51820.135867000005</v>
      </c>
      <c r="J787" s="96">
        <f t="shared" si="122"/>
        <v>10637.715488000002</v>
      </c>
      <c r="K787" s="96">
        <f t="shared" si="122"/>
        <v>1256.7421689999996</v>
      </c>
      <c r="L787" s="96">
        <f t="shared" si="122"/>
        <v>3729.384298999999</v>
      </c>
      <c r="M787" s="98">
        <f t="shared" si="122"/>
        <v>32.45431599999998</v>
      </c>
      <c r="N787" s="96">
        <f t="shared" si="122"/>
        <v>3696.9299829999986</v>
      </c>
      <c r="O787" s="142"/>
      <c r="P787" s="142"/>
      <c r="Q787" s="101"/>
      <c r="R787" s="102">
        <f>SUM(R740:R786)</f>
        <v>162370</v>
      </c>
    </row>
    <row r="788" spans="2:18" ht="15.75">
      <c r="B788" s="104"/>
      <c r="C788" s="105"/>
      <c r="D788" s="105"/>
      <c r="E788" s="107"/>
      <c r="F788" s="108"/>
      <c r="G788" s="109"/>
      <c r="H788" s="110"/>
      <c r="I788" s="110"/>
      <c r="J788" s="110"/>
      <c r="K788" s="110"/>
      <c r="L788" s="110"/>
      <c r="M788" s="111"/>
      <c r="N788" s="110"/>
      <c r="O788" s="112"/>
      <c r="P788" s="112"/>
      <c r="Q788" s="113"/>
      <c r="R788" s="114"/>
    </row>
    <row r="789" spans="2:18" ht="15.75">
      <c r="B789" s="70"/>
      <c r="C789" s="71"/>
      <c r="D789" s="71"/>
      <c r="E789" s="72"/>
      <c r="F789" s="73"/>
      <c r="G789" s="74"/>
      <c r="H789" s="75"/>
      <c r="I789" s="75"/>
      <c r="J789" s="75"/>
      <c r="K789" s="75"/>
      <c r="L789" s="75"/>
      <c r="M789" s="76"/>
      <c r="N789" s="75"/>
      <c r="O789" s="77"/>
      <c r="P789" s="77"/>
      <c r="Q789" s="78"/>
      <c r="R789" s="79"/>
    </row>
    <row r="790" spans="2:18" ht="18">
      <c r="B790" s="70"/>
      <c r="C790" s="35" t="s">
        <v>631</v>
      </c>
      <c r="D790" s="80"/>
      <c r="E790" s="72"/>
      <c r="F790" s="73"/>
      <c r="G790" s="74"/>
      <c r="H790" s="75"/>
      <c r="I790" s="75"/>
      <c r="J790" s="75"/>
      <c r="K790" s="75"/>
      <c r="L790" s="75"/>
      <c r="M790" s="76"/>
      <c r="N790" s="75"/>
      <c r="O790" s="77"/>
      <c r="P790" s="77"/>
      <c r="Q790" s="78"/>
      <c r="R790" s="79"/>
    </row>
    <row r="791" spans="2:18" ht="15.75">
      <c r="B791" s="116"/>
      <c r="C791" s="117"/>
      <c r="D791" s="117"/>
      <c r="E791" s="118"/>
      <c r="F791" s="119"/>
      <c r="G791" s="120"/>
      <c r="H791" s="121"/>
      <c r="I791" s="121"/>
      <c r="J791" s="121"/>
      <c r="K791" s="121"/>
      <c r="L791" s="121"/>
      <c r="M791" s="122"/>
      <c r="N791" s="121"/>
      <c r="O791" s="123"/>
      <c r="P791" s="123"/>
      <c r="Q791" s="124"/>
      <c r="R791" s="125"/>
    </row>
    <row r="792" spans="2:18" ht="15.75">
      <c r="B792" s="143">
        <v>1</v>
      </c>
      <c r="C792" s="127" t="s">
        <v>632</v>
      </c>
      <c r="D792" s="44">
        <v>41090</v>
      </c>
      <c r="E792" s="128">
        <v>779.102</v>
      </c>
      <c r="F792" s="129">
        <v>10</v>
      </c>
      <c r="G792" s="130">
        <f>+E792/F792</f>
        <v>77.9102</v>
      </c>
      <c r="H792" s="131">
        <v>4954.932</v>
      </c>
      <c r="I792" s="131">
        <v>5925.061</v>
      </c>
      <c r="J792" s="131">
        <v>2189.855</v>
      </c>
      <c r="K792" s="131">
        <v>14.677</v>
      </c>
      <c r="L792" s="131">
        <v>925.062</v>
      </c>
      <c r="M792" s="132">
        <f>+L792-N792</f>
        <v>3.6380000000000337</v>
      </c>
      <c r="N792" s="131">
        <v>921.424</v>
      </c>
      <c r="O792" s="133">
        <v>0</v>
      </c>
      <c r="P792" s="133">
        <v>0</v>
      </c>
      <c r="Q792" s="134">
        <f>SUM(O792:P792)</f>
        <v>0</v>
      </c>
      <c r="R792" s="135">
        <v>4009</v>
      </c>
    </row>
    <row r="793" spans="2:18" ht="15.75">
      <c r="B793" s="42"/>
      <c r="C793" s="43"/>
      <c r="D793" s="43"/>
      <c r="E793" s="45"/>
      <c r="F793" s="46"/>
      <c r="G793" s="47"/>
      <c r="H793" s="48"/>
      <c r="I793" s="48"/>
      <c r="J793" s="48"/>
      <c r="K793" s="48"/>
      <c r="L793" s="48"/>
      <c r="M793" s="49"/>
      <c r="N793" s="48"/>
      <c r="O793" s="50"/>
      <c r="P793" s="50"/>
      <c r="Q793" s="51"/>
      <c r="R793" s="52"/>
    </row>
    <row r="794" spans="2:18" s="103" customFormat="1" ht="15.75">
      <c r="B794" s="95">
        <f>COUNT(B792:B793)</f>
        <v>1</v>
      </c>
      <c r="C794" s="96"/>
      <c r="D794" s="96"/>
      <c r="E794" s="96">
        <f>SUBTOTAL(9,E792:E793)</f>
        <v>779.102</v>
      </c>
      <c r="F794" s="90"/>
      <c r="G794" s="98">
        <f aca="true" t="shared" si="123" ref="G794:N794">SUBTOTAL(9,G792:G793)</f>
        <v>77.9102</v>
      </c>
      <c r="H794" s="96">
        <f t="shared" si="123"/>
        <v>4954.932</v>
      </c>
      <c r="I794" s="96">
        <f t="shared" si="123"/>
        <v>5925.061</v>
      </c>
      <c r="J794" s="96">
        <f t="shared" si="123"/>
        <v>2189.855</v>
      </c>
      <c r="K794" s="96">
        <f t="shared" si="123"/>
        <v>14.677</v>
      </c>
      <c r="L794" s="96">
        <f t="shared" si="123"/>
        <v>925.062</v>
      </c>
      <c r="M794" s="98">
        <f t="shared" si="123"/>
        <v>3.6380000000000337</v>
      </c>
      <c r="N794" s="96">
        <f t="shared" si="123"/>
        <v>921.424</v>
      </c>
      <c r="O794" s="142"/>
      <c r="P794" s="142"/>
      <c r="Q794" s="101"/>
      <c r="R794" s="102">
        <f>SUM(R792:R793)</f>
        <v>4009</v>
      </c>
    </row>
    <row r="795" spans="2:18" ht="15.75">
      <c r="B795" s="104"/>
      <c r="C795" s="105"/>
      <c r="D795" s="105"/>
      <c r="E795" s="107"/>
      <c r="F795" s="108"/>
      <c r="G795" s="109"/>
      <c r="H795" s="110"/>
      <c r="I795" s="110"/>
      <c r="J795" s="110"/>
      <c r="K795" s="110"/>
      <c r="L795" s="110"/>
      <c r="M795" s="111"/>
      <c r="N795" s="110"/>
      <c r="O795" s="112"/>
      <c r="P795" s="112"/>
      <c r="Q795" s="113"/>
      <c r="R795" s="114"/>
    </row>
    <row r="796" spans="2:18" ht="15.75">
      <c r="B796" s="70"/>
      <c r="C796" s="71"/>
      <c r="D796" s="71"/>
      <c r="E796" s="72"/>
      <c r="F796" s="73"/>
      <c r="G796" s="74"/>
      <c r="H796" s="75"/>
      <c r="I796" s="75"/>
      <c r="J796" s="75"/>
      <c r="K796" s="75"/>
      <c r="L796" s="75"/>
      <c r="M796" s="76"/>
      <c r="N796" s="75"/>
      <c r="O796" s="77"/>
      <c r="P796" s="77"/>
      <c r="Q796" s="78"/>
      <c r="R796" s="79"/>
    </row>
    <row r="797" spans="2:18" ht="18">
      <c r="B797" s="70"/>
      <c r="C797" s="35" t="s">
        <v>633</v>
      </c>
      <c r="D797" s="80"/>
      <c r="E797" s="72"/>
      <c r="F797" s="73"/>
      <c r="G797" s="74"/>
      <c r="H797" s="75"/>
      <c r="I797" s="75"/>
      <c r="J797" s="75"/>
      <c r="K797" s="75"/>
      <c r="L797" s="75"/>
      <c r="M797" s="76"/>
      <c r="N797" s="75"/>
      <c r="O797" s="77"/>
      <c r="P797" s="77"/>
      <c r="Q797" s="78"/>
      <c r="R797" s="79"/>
    </row>
    <row r="798" spans="2:18" ht="15.75">
      <c r="B798" s="116"/>
      <c r="C798" s="117"/>
      <c r="D798" s="117"/>
      <c r="E798" s="118"/>
      <c r="F798" s="119"/>
      <c r="G798" s="120"/>
      <c r="H798" s="121"/>
      <c r="I798" s="121"/>
      <c r="J798" s="121"/>
      <c r="K798" s="121"/>
      <c r="L798" s="121"/>
      <c r="M798" s="122"/>
      <c r="N798" s="121"/>
      <c r="O798" s="123"/>
      <c r="P798" s="123"/>
      <c r="Q798" s="124"/>
      <c r="R798" s="125"/>
    </row>
    <row r="799" spans="2:18" ht="15.75">
      <c r="B799" s="143">
        <f>+B793+1</f>
        <v>1</v>
      </c>
      <c r="C799" s="127" t="s">
        <v>634</v>
      </c>
      <c r="D799" s="44">
        <v>41090</v>
      </c>
      <c r="E799" s="128">
        <v>2172.49</v>
      </c>
      <c r="F799" s="129">
        <v>10</v>
      </c>
      <c r="G799" s="130">
        <f>+E799/F799</f>
        <v>217.24899999999997</v>
      </c>
      <c r="H799" s="131">
        <v>2412.839469</v>
      </c>
      <c r="I799" s="131">
        <v>3644.283335</v>
      </c>
      <c r="J799" s="131">
        <v>942.93161</v>
      </c>
      <c r="K799" s="131">
        <v>127.672332</v>
      </c>
      <c r="L799" s="131">
        <v>123.191282</v>
      </c>
      <c r="M799" s="132">
        <f>+L799-N799</f>
        <v>40.693539</v>
      </c>
      <c r="N799" s="131">
        <v>82.497743</v>
      </c>
      <c r="O799" s="133">
        <v>0</v>
      </c>
      <c r="P799" s="133">
        <v>0</v>
      </c>
      <c r="Q799" s="134">
        <f>SUM(O799:P799)</f>
        <v>0</v>
      </c>
      <c r="R799" s="135"/>
    </row>
    <row r="800" spans="2:18" ht="15.75">
      <c r="B800" s="42"/>
      <c r="C800" s="43"/>
      <c r="D800" s="43"/>
      <c r="E800" s="45"/>
      <c r="F800" s="46"/>
      <c r="G800" s="47"/>
      <c r="H800" s="48"/>
      <c r="I800" s="48"/>
      <c r="J800" s="48"/>
      <c r="K800" s="48"/>
      <c r="L800" s="48"/>
      <c r="M800" s="49"/>
      <c r="N800" s="48"/>
      <c r="O800" s="50"/>
      <c r="P800" s="50"/>
      <c r="Q800" s="51"/>
      <c r="R800" s="52"/>
    </row>
    <row r="801" spans="2:18" s="103" customFormat="1" ht="15.75">
      <c r="B801" s="42">
        <f>COUNT(B799:B800)</f>
        <v>1</v>
      </c>
      <c r="C801" s="43"/>
      <c r="D801" s="43"/>
      <c r="E801" s="171">
        <f>SUBTOTAL(9,E799:E800)</f>
        <v>2172.49</v>
      </c>
      <c r="F801" s="175"/>
      <c r="G801" s="172">
        <f aca="true" t="shared" si="124" ref="G801:N801">SUBTOTAL(9,G799:G800)</f>
        <v>217.24899999999997</v>
      </c>
      <c r="H801" s="171">
        <f t="shared" si="124"/>
        <v>2412.839469</v>
      </c>
      <c r="I801" s="171">
        <f t="shared" si="124"/>
        <v>3644.283335</v>
      </c>
      <c r="J801" s="171">
        <f t="shared" si="124"/>
        <v>942.93161</v>
      </c>
      <c r="K801" s="171">
        <f t="shared" si="124"/>
        <v>127.672332</v>
      </c>
      <c r="L801" s="171">
        <f t="shared" si="124"/>
        <v>123.191282</v>
      </c>
      <c r="M801" s="172">
        <f t="shared" si="124"/>
        <v>40.693539</v>
      </c>
      <c r="N801" s="171">
        <f t="shared" si="124"/>
        <v>82.497743</v>
      </c>
      <c r="O801" s="173"/>
      <c r="P801" s="173"/>
      <c r="Q801" s="174"/>
      <c r="R801" s="175">
        <f>SUM(R799:R800)</f>
        <v>0</v>
      </c>
    </row>
    <row r="802" spans="2:18" ht="15.75">
      <c r="B802" s="176"/>
      <c r="C802" s="177"/>
      <c r="D802" s="177"/>
      <c r="E802" s="178"/>
      <c r="F802" s="179"/>
      <c r="G802" s="180"/>
      <c r="O802" s="181"/>
      <c r="P802" s="181"/>
      <c r="Q802" s="182"/>
      <c r="R802" s="181"/>
    </row>
    <row r="803" spans="15:18" ht="15">
      <c r="O803" s="181"/>
      <c r="P803" s="181"/>
      <c r="Q803" s="182"/>
      <c r="R803" s="181"/>
    </row>
    <row r="804" spans="2:18" ht="15.75">
      <c r="B804" s="183"/>
      <c r="O804" s="181"/>
      <c r="P804" s="181"/>
      <c r="Q804" s="181"/>
      <c r="R804" s="181"/>
    </row>
    <row r="805" spans="2:18" ht="15">
      <c r="B805" s="184"/>
      <c r="O805" s="181"/>
      <c r="P805" s="181"/>
      <c r="Q805" s="181"/>
      <c r="R805" s="181"/>
    </row>
    <row r="806" spans="3:18" ht="15">
      <c r="C806" s="185"/>
      <c r="D806" s="185"/>
      <c r="O806" s="181"/>
      <c r="P806" s="181"/>
      <c r="Q806" s="181"/>
      <c r="R806" s="181"/>
    </row>
    <row r="807" spans="3:18" ht="15">
      <c r="C807" s="185"/>
      <c r="D807" s="185"/>
      <c r="O807" s="181"/>
      <c r="P807" s="181"/>
      <c r="Q807" s="181"/>
      <c r="R807" s="181"/>
    </row>
    <row r="808" spans="3:18" ht="15">
      <c r="C808" s="185"/>
      <c r="D808" s="185"/>
      <c r="O808" s="181"/>
      <c r="P808" s="181"/>
      <c r="Q808" s="181"/>
      <c r="R808" s="181"/>
    </row>
    <row r="809" spans="3:4" ht="12.75">
      <c r="C809" s="185"/>
      <c r="D809" s="185"/>
    </row>
    <row r="810" spans="3:4" ht="12.75">
      <c r="C810" s="185"/>
      <c r="D810" s="185"/>
    </row>
  </sheetData>
  <mergeCells count="1">
    <mergeCell ref="C1:E1"/>
  </mergeCells>
  <printOptions/>
  <pageMargins left="0.25" right="0" top="0.75" bottom="0.75" header="0.5" footer="0.5"/>
  <pageSetup fitToHeight="1" fitToWidth="1" horizontalDpi="600" verticalDpi="600" orientation="landscape" paperSize="9" scale="1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Affairs - 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ali.asghar</dc:creator>
  <cp:keywords/>
  <dc:description/>
  <cp:lastModifiedBy>ali.asghar</cp:lastModifiedBy>
  <dcterms:created xsi:type="dcterms:W3CDTF">2013-06-10T06:59:48Z</dcterms:created>
  <dcterms:modified xsi:type="dcterms:W3CDTF">2013-06-10T07:00:39Z</dcterms:modified>
  <cp:category/>
  <cp:version/>
  <cp:contentType/>
  <cp:contentStatus/>
</cp:coreProperties>
</file>